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680" windowWidth="11940" windowHeight="1860" firstSheet="11" activeTab="11"/>
  </bookViews>
  <sheets>
    <sheet name="งบแสดงฐานะการเงิน" sheetId="1" r:id="rId1"/>
    <sheet name="หมายเหตุ 1" sheetId="2" r:id="rId2"/>
    <sheet name="หมายเหตุ 3,4,5" sheetId="3" r:id="rId3"/>
    <sheet name="หมายเหตุ 6,7,8 " sheetId="4" r:id="rId4"/>
    <sheet name="หมายเหตุ 10 (ปี60)" sheetId="5" r:id="rId5"/>
    <sheet name="หมายเหตุ 10(ปี61)" sheetId="6" r:id="rId6"/>
    <sheet name="หมายเหตุ 11,12" sheetId="7" r:id="rId7"/>
    <sheet name="หมายเหตุ 13" sheetId="8" r:id="rId8"/>
    <sheet name="เงินสะสม(หมายเหตุ 14)" sheetId="9" r:id="rId9"/>
    <sheet name="รายละเอียดแนบท้ายเงินสะสม60" sheetId="10" r:id="rId10"/>
    <sheet name="รายละเอียดแนบท้ายเงินสะสม61" sheetId="11" r:id="rId11"/>
    <sheet name=" งบแสดงผลการดำเนินงาน " sheetId="12" r:id="rId12"/>
    <sheet name=" งบแสดงผลการดำเนินงาน(เงินสะสม)" sheetId="13" r:id="rId13"/>
    <sheet name="ค่าครุภัณฑ์" sheetId="14" r:id="rId14"/>
    <sheet name="ค่าที่ดิน" sheetId="15" r:id="rId15"/>
  </sheets>
  <definedNames>
    <definedName name="_xlfn.BAHTTEXT" hidden="1">#NAME?</definedName>
    <definedName name="_xlnm.Print_Titles" localSheetId="9">'รายละเอียดแนบท้ายเงินสะสม60'!$6:$7</definedName>
    <definedName name="_xlnm.Print_Titles" localSheetId="10">'รายละเอียดแนบท้ายเงินสะสม61'!$6:$7</definedName>
    <definedName name="_xlnm.Print_Titles" localSheetId="4">'หมายเหตุ 10 (ปี60)'!$5:$5</definedName>
    <definedName name="_xlnm.Print_Titles" localSheetId="7">'หมายเหตุ 13'!$6:$6</definedName>
  </definedNames>
  <calcPr fullCalcOnLoad="1"/>
</workbook>
</file>

<file path=xl/sharedStrings.xml><?xml version="1.0" encoding="utf-8"?>
<sst xmlns="http://schemas.openxmlformats.org/spreadsheetml/2006/main" count="2232" uniqueCount="952">
  <si>
    <t>รายจ่ายปีเก่าส่งคืน</t>
  </si>
  <si>
    <t>เงินทุนสำรองเงินสะสม</t>
  </si>
  <si>
    <t>ปรับปรุงรางระบายน้ำตลาดสดเทศบาล 1,2</t>
  </si>
  <si>
    <t>เครื่องปรับอากาศแบบตู้ตั้งพื้น</t>
  </si>
  <si>
    <t>ก่อสร้างอาคารเรียน 4 ชั้น 16 ห้องเรียน</t>
  </si>
  <si>
    <t>ครุภัณฑ์งานบ้านงานครัว</t>
  </si>
  <si>
    <t>ครุภัณฑ์สำนักงาน</t>
  </si>
  <si>
    <t>"------------------"</t>
  </si>
  <si>
    <t>ก่อสร้างรั้วคสล.,ป้ายชื่อโรงเรียน ท.3</t>
  </si>
  <si>
    <t>"--------------------------------" ท.3</t>
  </si>
  <si>
    <t>ก่อสร้างป้ายชื่อตลาดสดเทศบาล 4</t>
  </si>
  <si>
    <t>ก่อสร้างปรับปรุงวางท่อระบายน้ำ ถ.พันคำ</t>
  </si>
  <si>
    <t>ครุภัณฑ์คอมพิวเตอร์</t>
  </si>
  <si>
    <t>รถยนต์ตู้ 16 ที่นั่ง</t>
  </si>
  <si>
    <t>ก่อสร้างปรับปรุงตลาดสดเทศบาล 3</t>
  </si>
  <si>
    <t>ก่อสร้างปรับปรุงสระน้ำวัดไชนาวาส</t>
  </si>
  <si>
    <t>ก่อสร้างลานคอนกรีตบริเวณที่ทำการชุมชนวัดประตูสาร</t>
  </si>
  <si>
    <t>ก่อสร้างลานกีฬาเอนกประสงค์ภายในวัดพระศรีรัตนมหาธาตุ</t>
  </si>
  <si>
    <t>ก่อสร้างลานคอนกรีตบริเวณที่ทำการชุมชนวัดไชนาวาส</t>
  </si>
  <si>
    <t xml:space="preserve">รายรับจริงสูงกว่ารายจ่ายจริง  </t>
  </si>
  <si>
    <t>งบแสดงฐานะการเงิน</t>
  </si>
  <si>
    <t>เงินฝากธนาคาร</t>
  </si>
  <si>
    <t>หมายเหตุ</t>
  </si>
  <si>
    <t>รวม</t>
  </si>
  <si>
    <t>รายจ่ายค้างจ่าย คงเหลือ</t>
  </si>
  <si>
    <t>ประมาณการ</t>
  </si>
  <si>
    <t>การศึกษา</t>
  </si>
  <si>
    <t>สร้างความเข้มแข็ง</t>
  </si>
  <si>
    <t>ของชุมชน</t>
  </si>
  <si>
    <t>และนันทนาการ</t>
  </si>
  <si>
    <t>งบกลาง</t>
  </si>
  <si>
    <t>รายจ่าย</t>
  </si>
  <si>
    <t>ค่าตอบแทน</t>
  </si>
  <si>
    <t>ค่าใช้สอย</t>
  </si>
  <si>
    <t>ค่าวัสดุ</t>
  </si>
  <si>
    <t>ค่าสาธารณูปโภค</t>
  </si>
  <si>
    <t>เงินอุดหนุน</t>
  </si>
  <si>
    <t>รายรับ</t>
  </si>
  <si>
    <t>ภาษีอากร</t>
  </si>
  <si>
    <t>รายได้จากทรัพย์สิน</t>
  </si>
  <si>
    <t>รายได้เบ็ดเตล็ด</t>
  </si>
  <si>
    <t>รายได้จากทุน</t>
  </si>
  <si>
    <t>องค์การบริหารส่วนจังหวัดสุพรรณบุรี</t>
  </si>
  <si>
    <t xml:space="preserve">ธนาคารกรุงไทย </t>
  </si>
  <si>
    <t>ธนาคารออมสิน</t>
  </si>
  <si>
    <t>ธนาคารอาคารสงเคราะห์</t>
  </si>
  <si>
    <t>บวก</t>
  </si>
  <si>
    <t>รายรับจริงสูงกว่ารายจ่ายจริงหลังหักเงินทุนสำรองสะสม</t>
  </si>
  <si>
    <t>การเกษตร</t>
  </si>
  <si>
    <t>สาธารณสุข</t>
  </si>
  <si>
    <t>สังคมสงเคราะห์</t>
  </si>
  <si>
    <t>รายการ</t>
  </si>
  <si>
    <t>บริหารงานทั่วไป</t>
  </si>
  <si>
    <t>ศาสนาวัฒนธรรม</t>
  </si>
  <si>
    <t>ค่าธรรมเนียมค่าปรับฯ</t>
  </si>
  <si>
    <t>รายได้จากสาธารณูฯ</t>
  </si>
  <si>
    <t>รวมรายรับ</t>
  </si>
  <si>
    <t>ธ.ก.ส.</t>
  </si>
  <si>
    <t>เงินอุดหนุนเฉพาะกิจ(อสม.)</t>
  </si>
  <si>
    <t>งบแสดงผลการดำเนินงานจ่ายจากรายรับ</t>
  </si>
  <si>
    <t xml:space="preserve"> </t>
  </si>
  <si>
    <t>1. เงินฝาก  ก.ส.อ.</t>
  </si>
  <si>
    <t>รวมรายจ่าย</t>
  </si>
  <si>
    <t>ค่าครุภัณฑ์ (หมายเหตุ 1)</t>
  </si>
  <si>
    <t>รายรับสูงกว่าหรือ (ต่ำกว่า) รายจ่าย</t>
  </si>
  <si>
    <t>ประเภทออมทรัพย์</t>
  </si>
  <si>
    <t>710-1-27349-1</t>
  </si>
  <si>
    <t xml:space="preserve">ประเภทออมทรัพย์               </t>
  </si>
  <si>
    <t>747-0-03453-6</t>
  </si>
  <si>
    <t xml:space="preserve">ประเภทประจำ                   </t>
  </si>
  <si>
    <t>014-4-06872-8</t>
  </si>
  <si>
    <t>014-2-05879-9</t>
  </si>
  <si>
    <t>076-21-00357-2</t>
  </si>
  <si>
    <t xml:space="preserve">ประเภทประจำ 3 เดือน         </t>
  </si>
  <si>
    <t>3-0000005797-0</t>
  </si>
  <si>
    <t xml:space="preserve">ประเภทออมทรัพย์                  </t>
  </si>
  <si>
    <t xml:space="preserve">0-5076023136-0   </t>
  </si>
  <si>
    <t xml:space="preserve">ภาษีหัก ณ ที่จ่าย </t>
  </si>
  <si>
    <t xml:space="preserve">เงินประกันสัญญา </t>
  </si>
  <si>
    <t xml:space="preserve">เงินประกันซอง </t>
  </si>
  <si>
    <t>710-0-39517-8</t>
  </si>
  <si>
    <t>ประเภทกระแสรายวัน</t>
  </si>
  <si>
    <t>710-6-02955-6</t>
  </si>
  <si>
    <t>รักษาความสงบ</t>
  </si>
  <si>
    <t>อุตสาหกรรม</t>
  </si>
  <si>
    <t>โยธา</t>
  </si>
  <si>
    <t>ค่าที่ดินและสิ่งก่อสร้างจ่ายล่วงหน้า</t>
  </si>
  <si>
    <t>หมายเหตุประกอบงบแสดงฐานะการเงิน</t>
  </si>
  <si>
    <t>ข้อมูลทั่วไป</t>
  </si>
  <si>
    <t>หมายเหตุ 1 สรุปนโยบายการบัญชีที่สำคัญ</t>
  </si>
  <si>
    <t>แหล่งเงิน</t>
  </si>
  <si>
    <t>แผนงาน</t>
  </si>
  <si>
    <t>งาน</t>
  </si>
  <si>
    <t>หมวด</t>
  </si>
  <si>
    <t>โครงการ</t>
  </si>
  <si>
    <t>ชื่อเจ้าหนี้</t>
  </si>
  <si>
    <t>โครงการที่ขอกู้</t>
  </si>
  <si>
    <t>สัญญากู้เงิน</t>
  </si>
  <si>
    <t>เลขที่</t>
  </si>
  <si>
    <t>ลงวันที่</t>
  </si>
  <si>
    <t>เงินต้นค้างชำระ</t>
  </si>
  <si>
    <t>ปีสิ้นสุดสัญญา</t>
  </si>
  <si>
    <t>จำนวนเงินที่ขอกู้</t>
  </si>
  <si>
    <t>101/2557</t>
  </si>
  <si>
    <t>แผนงานการเกษตร</t>
  </si>
  <si>
    <t>ค่าครุภัณฑ์</t>
  </si>
  <si>
    <t>งานบริหารทั่วไป</t>
  </si>
  <si>
    <t>แผนงานบริหารงานทั่วไป</t>
  </si>
  <si>
    <t>งานบริหารงานคลัง</t>
  </si>
  <si>
    <t>งานวางแผนสถิติและวิชาการ</t>
  </si>
  <si>
    <t>พื้นที่</t>
  </si>
  <si>
    <t>ตร.กม.</t>
  </si>
  <si>
    <t>ประชากรทั้งหมด</t>
  </si>
  <si>
    <t>คน</t>
  </si>
  <si>
    <t>ผู้บริหารขององค์กรปกครองส่วนท้องถิ่น</t>
  </si>
  <si>
    <t>จำนวนพนักงาน</t>
  </si>
  <si>
    <t>ชาย</t>
  </si>
  <si>
    <t>หญิง</t>
  </si>
  <si>
    <t>นายก/รองนายก</t>
  </si>
  <si>
    <t>3 คน</t>
  </si>
  <si>
    <t>สภาสมาชิกอปท.</t>
  </si>
  <si>
    <t>รวมฝ่ายการเมือง</t>
  </si>
  <si>
    <t>ที่ปรึกษา/เลขานายกฯ</t>
  </si>
  <si>
    <t>5 คน</t>
  </si>
  <si>
    <t>เจ้าหนี้เงินกู้ (ก.ส.อ.)</t>
  </si>
  <si>
    <t>เงินกองทุนส่งเสริมอาชีพ</t>
  </si>
  <si>
    <t xml:space="preserve">หมายเหตุ 3 เงินสดและเงินฝากธนาคาร  </t>
  </si>
  <si>
    <t>ค่าที่ดินฯ (หมายเหตุ 2)</t>
  </si>
  <si>
    <t>รายได้จากรัฐบาลค้างรับ</t>
  </si>
  <si>
    <t>28 คน</t>
  </si>
  <si>
    <t>หัก</t>
  </si>
  <si>
    <t>จ่ายขาดเงินสะสม</t>
  </si>
  <si>
    <t>เงินสด</t>
  </si>
  <si>
    <t xml:space="preserve">                  รวม</t>
  </si>
  <si>
    <t>11 มิ.ย. 2557</t>
  </si>
  <si>
    <t xml:space="preserve"> (ก.ส.อ.)</t>
  </si>
  <si>
    <t xml:space="preserve">หัก 25% ของรายรับจริงสูงกว่ารายจ่ายจริง </t>
  </si>
  <si>
    <t>ทรัพย์สินตามงบทรัพย์สิน</t>
  </si>
  <si>
    <t>สินทรัพย์</t>
  </si>
  <si>
    <t>สินทรัพย์หมุนเวียน</t>
  </si>
  <si>
    <t>เงินสดและเงินฝากธนาคาร</t>
  </si>
  <si>
    <t>เงินฝาก ก.ส.อ.</t>
  </si>
  <si>
    <t>เงินฝากกองทุนส่งเสิรมอาชีพฝาก มท.</t>
  </si>
  <si>
    <t>รวมสินทรัพย์หมุนเวียน</t>
  </si>
  <si>
    <t>สินทรัพย์ไม่หมุนเวียน</t>
  </si>
  <si>
    <t>ทรัพย์สินเกิดจากเงินกู้  (ก.ส.อ.)</t>
  </si>
  <si>
    <t>รวมสินทรัพย์</t>
  </si>
  <si>
    <t>หมายเหตุประกอบงบแสดงฐานะการเงินเป็นส่วนหนึ่งของงบการเงินนี้</t>
  </si>
  <si>
    <t>ทุนสินทรัพย์</t>
  </si>
  <si>
    <t>หนี้สิน</t>
  </si>
  <si>
    <t>หนี้สินหมุนเวียน</t>
  </si>
  <si>
    <t>รายจ่ายค้างจ่าย</t>
  </si>
  <si>
    <t>เงินรับฝาก</t>
  </si>
  <si>
    <t>รวมหนี้สินไม่หมุนเวียน</t>
  </si>
  <si>
    <t>เงินสะสม</t>
  </si>
  <si>
    <t>รวมหนี้สินและเงินสะสม</t>
  </si>
  <si>
    <t>ลำดับ
ที่</t>
  </si>
  <si>
    <t>ประเภทรายจ่าย</t>
  </si>
  <si>
    <t>จำนวนเงิน
ที่กันเงิน</t>
  </si>
  <si>
    <t>เบิกจ่าย</t>
  </si>
  <si>
    <t>คงเหลือ</t>
  </si>
  <si>
    <t>1</t>
  </si>
  <si>
    <t>เงินงบประมาณ
(สำนักปลัด ฯ)</t>
  </si>
  <si>
    <t>2</t>
  </si>
  <si>
    <t>เงินงบประมาณ
 (กองช่าง ฯ)</t>
  </si>
  <si>
    <t>แผนงานอุตสาหกรรมและการโยธา</t>
  </si>
  <si>
    <t>งานก่อสร้างโครงสร้างพื้นฐาน</t>
  </si>
  <si>
    <t>ค่าที่ดินและสิ่งก่อสร้าง</t>
  </si>
  <si>
    <t>ค่าก่อสร้างสิ่งสาธารณูปโภค</t>
  </si>
  <si>
    <t>เงินงบประมาณ
(กองช่าง)</t>
  </si>
  <si>
    <t>เงินงบประมาณ
(กองพัฒนาชนบท)</t>
  </si>
  <si>
    <t>แผนงานการรักษาความสงบภายใน</t>
  </si>
  <si>
    <t>แผนงานศาสนา วัฒนธรรมและนันทนาการ</t>
  </si>
  <si>
    <t xml:space="preserve">เงินงบประมาณ
(กองช่าง)
</t>
  </si>
  <si>
    <t>งานวิชาการวางแผนและส่งเสริมการท่องเที่ยว</t>
  </si>
  <si>
    <t>เงินงบประมาณ
(กองแผน ฯ)</t>
  </si>
  <si>
    <t>เงินงบประมาณ
 (กองแผน ฯ)</t>
  </si>
  <si>
    <t>เงินงบประมาณ
(กองพัฒนา ฯ)</t>
  </si>
  <si>
    <t>งานอนุรักษ์แหล่งน้ำและป่าไม้</t>
  </si>
  <si>
    <t>เงินงบประมาณ
(กองการเจ้าหน้าที่)</t>
  </si>
  <si>
    <t>ค่าตอบแทนผู้ปฏิบัติราชการอันเป็นประโยชน์แก่องค์กรปกครองส่วนท้องถิ่น</t>
  </si>
  <si>
    <t>เงินงบประมาณ
(กองพัสดุ ฯ)</t>
  </si>
  <si>
    <t>เงินงบประมาณ
(สำนักปลัด)</t>
  </si>
  <si>
    <t>งานป้องกันภัยฝ่ายพลเรือนและระงับอัคคีภัย</t>
  </si>
  <si>
    <t>แผนงานการศึกษา</t>
  </si>
  <si>
    <t>แผนงานการศาสนาวัฒนธรรมและนันทนาการ</t>
  </si>
  <si>
    <t>ครุภัณฑ์ไฟฟ้าและวิทยุ</t>
  </si>
  <si>
    <t>ปรับปรุงอาคารสถานแสดงพันธุ์สัตว์น้ำหลังที่ 3 อำเภอเดิมบางนางบวช จังหวัดสุพรรณบุรี</t>
  </si>
  <si>
    <t>รายจ่ายเพื่อบำรุงรักษาซ่อมแซมสิ่งก่อสร้าง</t>
  </si>
  <si>
    <t>ก่อสร้างอาคารสำนักงานหลังใหม่</t>
  </si>
  <si>
    <t>หมายเหตุ ประกอบงบแสดงฐานะการเงิน</t>
  </si>
  <si>
    <t>ลูกหนี้เงินสะสม</t>
  </si>
  <si>
    <t>เจ้าหนี้เงินสะสม</t>
  </si>
  <si>
    <t>เงินเดือน(ฝ่ายการเมือง)</t>
  </si>
  <si>
    <t>เงินเดือน(ฝ่ายประจำ)</t>
  </si>
  <si>
    <t>ประเภท</t>
  </si>
  <si>
    <t>จำนวนเงินที่</t>
  </si>
  <si>
    <t>ได้รับอนุมัติ</t>
  </si>
  <si>
    <t>ก่อหนี้ผูกพัน</t>
  </si>
  <si>
    <t>เบิกจ่ายแล้ว</t>
  </si>
  <si>
    <t>ยังไม่ได้ก่อหนี้</t>
  </si>
  <si>
    <t>ค่าปรับปรุงผิวจราจรถนนลาดยางแอสฟัลท์ติกคอนกรีต</t>
  </si>
  <si>
    <t>สายบ้านบางหมัน-บ้านท่าเสด็จ อำเภอเมืองสุพรรณบุรี จังหวัดสุพรรณบุรี</t>
  </si>
  <si>
    <t>สายบ้านสามเหลี่ยม-บ้านดอนโพธิ์ทอง อำเภอเมืองสุพรรณบุรี,อู่ทอง</t>
  </si>
  <si>
    <t>ค่าปรับปรุงผิวจราจรถนนลาดยางแอสฟัลท์  ติกคอนกรีต</t>
  </si>
  <si>
    <t>ค่าปรับปรุงผิวจราจรถนนลาดยางแอสฟัลท์ติก  คอนกรีต</t>
  </si>
  <si>
    <t xml:space="preserve">ค่าปรับปรุงผิวจราจรถนนลาดยางแอสฟัลท์ติกคอนกรีต </t>
  </si>
  <si>
    <t xml:space="preserve">ค่าปรับปรุงผิวจราจรถนนลาดยางแอสฟัลท์ติกคอนกรีต  </t>
  </si>
  <si>
    <t>โครงการจ้างเหมาบำรุงรักษากล้องวงจรปิด (CCTV)</t>
  </si>
  <si>
    <t>136   ซอย -  ถนนประชาธิปไตย  แขวง/ตำบล ท่าพี่เลี้ยง เขต/อำเภอ เมืองสุพรรณบุรี  จังหวัดสุพรรณบุรี  72000</t>
  </si>
  <si>
    <t>วันที่เลือกตั้ง/แต่งตั้ง: 17/03/2555    วันที่หมดวาระ: 16/03/2559</t>
  </si>
  <si>
    <t>4 คน</t>
  </si>
  <si>
    <t>36 คน</t>
  </si>
  <si>
    <t>กระทรวงมหาดไทย เรื่อง หลักเกณฑ์และวิธีปฏิบัติการบันทึกบัญชี การจัดทำทะเบียน และรายงานการเงินขององค์กรปกครองส่วน</t>
  </si>
  <si>
    <t>ข้าราชการส่วนท้องถิ่น</t>
  </si>
  <si>
    <t>ลูกจ้างประจำ</t>
  </si>
  <si>
    <t>พนักงานจ้าง</t>
  </si>
  <si>
    <t>ข้าราชการถ่ายโอน</t>
  </si>
  <si>
    <t xml:space="preserve"> รวมฝ่ายประจำ</t>
  </si>
  <si>
    <t xml:space="preserve">1.เงินเดือนและเงินผลประโยชน์ตอบแทนอื่นถ่ายโอนบุคลากรเดือน ตุลาคม 2599 </t>
  </si>
  <si>
    <t>2.เงินเดือนและเงินผลประโยชน์ตอบแทนอื่นถ่ายโอนบุคลากรเดือน ตุลาคม 2600</t>
  </si>
  <si>
    <t>รายนายประเสริฐ ธรรมนันท์</t>
  </si>
  <si>
    <t xml:space="preserve">3.เงินเดือนและเงินผลประโยชน์ตอบแทนอื่นถ่ายโอนบุคลากรเดือน มกราคม 2560 </t>
  </si>
  <si>
    <t xml:space="preserve">4.เงินเดือนและเงินผลประโยชน์ตอบแทนอื่นถ่ายโอนบุคลากรเดือน มกราคม 2560 </t>
  </si>
  <si>
    <t xml:space="preserve">5.เงินเดือนและเงินผลประโยชน์ตอบแทนอื่นถ่ายโอนบุคลากรเดือน กุมภาพันธ์ 2560 </t>
  </si>
  <si>
    <t xml:space="preserve">6.เงินเดือนและเงินผลประโยชน์ตอบแทนอื่นถ่ายโอนบุคลากรเดือน กุมภาพันธ์ 2560 </t>
  </si>
  <si>
    <t xml:space="preserve">7.เงินเดือนและเงินผลประโยชน์ตอบแทนอื่นถ่ายโอนบุคลากรเดือน มีนาคม 2560 </t>
  </si>
  <si>
    <t>8.เงินเดือนและเงินผลประโยชน์ตอบแทนอื่นถ่ายโอนบุคลากรเดือน เมษายน 2560</t>
  </si>
  <si>
    <t>9.เป็นเงินบำนาญ เงิน ชบค. ข้าราชการบำนาญครู เดือน กรกฎาคม 2560</t>
  </si>
  <si>
    <t>10.เงินเดือนและเงินผลประโยชน์ตอบแทนอื่นถ่ายโอนบุคลากรเดือน กรกฎาคม 2560</t>
  </si>
  <si>
    <t>12.เพื่อจ่ายเป็นเงินบำเหน็จตกทอดและเงินช่วยพิเศษฯ จ่ายให้กับทายาทนายสันติ ศิริกุล</t>
  </si>
  <si>
    <t>11.เงินเดือนและเงินผลประโยชน์ตอบแทนอื่นถ่ายโอนบุคลากรเดือน กรกฎาคม 2560</t>
  </si>
  <si>
    <t>14.เป็นเงินบำนาญ เงิน ชบค. ข้าราชการบำนาญครู เดือน สิงหาคม 2560</t>
  </si>
  <si>
    <t>15.เงินเดือนและเงินผลประโยชน์ตอบแทนอื่นถ่ายโอนบุคลากรเดือน สิงหาคม 2560</t>
  </si>
  <si>
    <t>17.เงินเดือนและเงินผลประโยชน์ตอบแทนอื่นถ่ายโอนบุคลากรเดือน สิงหาคม 2560</t>
  </si>
  <si>
    <t>ค่าปรับปรุงผิวจราจรถนนลาดยางแอสฟัลท์ติกคอนกรีต สายบ้านคณฑี อำเภออู่ทอง</t>
  </si>
  <si>
    <t>ค่าปรับปรุงผิวจราจรถนนลาดยางแอสฟัลท์ติกคอนกรีต สายบ้านสามชุก อำเภอสามชุก</t>
  </si>
  <si>
    <t xml:space="preserve">ค่าปรับปรุงผิวจราจรถนนลาดยางสายบ้านหนองทราย-บ้านทะเลบก อำเภอดอนเจดีย์ </t>
  </si>
  <si>
    <t>สายบ้านโพธิ์ตะวันออก-พิหารแดง อำเภอเมืองสุพรรณบุรีจังหวัดสุพรรณบุรี</t>
  </si>
  <si>
    <t>สายบ้านปากแสก-บ้านไผ่ลูกนก อำเภอเมืองสุพรรณบุรี จังหวัดสุพรรณบุรี</t>
  </si>
  <si>
    <t>สายบ้านไผ่แขก-บ้านดอนมะขาม อำเภอเมืองสุพรรณบุรี จังหวัดสุพรรณบุรี</t>
  </si>
  <si>
    <t>สายบ้านดอนแค-บ้านวังคุ้มป่าน้อย อำเภอเมืองสุพรรณบุรี  จังหวัดสุพรรณบุรี</t>
  </si>
  <si>
    <t>สายบ้านสนามชัย-บ้านดอนตาล อำเภอเมืองสุพรรณบุรี จังหวัดสุพรรณบุรี</t>
  </si>
  <si>
    <t>สายบ้านไผ่เกาะโพธิ์งาม-บ้านคันลำ อำเภอเมืองสุพรรณบุรี จังหวัดสุพรรณบุรี</t>
  </si>
  <si>
    <t>สายบ้านอู่ยา-บ้านดอนจันทร์ อำเภอเมืองสุพรรณบุรี จังหวัดสุพรรณบุรี</t>
  </si>
  <si>
    <t>สายบ้านหัวเกาะ-บ้านหนองแปดค่ำ  อำเภอเมืองสุพรรณบุรี จังหวัดสุพรรณบุรี</t>
  </si>
  <si>
    <t>สายบ้านดอนบ้านหลวง-บ้านปลายน้ำ อำเภอเมืองสุพรรณบุรี จังหวัดสุพรรณบุรี</t>
  </si>
  <si>
    <t>สายบ้านดอนบ้านสามนาค-บ้านมะขามล้ม  อำเภอเมืองสุพรรณบุรี จังหวัดสุพรรณบุรี</t>
  </si>
  <si>
    <t>สายบ้านบางกุ้ง-บ้านสารภี อำเภอเมืองสุพรรณบุรี จังหวัดสุพรรณบุรี</t>
  </si>
  <si>
    <t>สายบ้านโพธิ์นฤมิตร-บ้านหนองแขม อำเภอศรีประจันต์  จังหวัดสุพรรณบุรี</t>
  </si>
  <si>
    <t>สายบ้านหนองสังข์ทอง-บ้านโพธิ์สุวรรณ อำเภอสามชุก จังหวัดสุพรรณบุรี</t>
  </si>
  <si>
    <t>สายบ้านกุ่มโคก-บ้านกาบบัว อำเภอเดิมบางนางบวช จังหวัดสุพรรณบุรี</t>
  </si>
  <si>
    <t>สายบ้านท่านางเริง-บ้านคูเมือง อำเภอเดิมบางนางบวช จังหวัดสุพรรณบุรี</t>
  </si>
  <si>
    <t>สายบ้านหัวเกาะ – บ้านหนองกรด อำเภอเดิมบางนางบวช จังหวัดสุพรรณบุรี</t>
  </si>
  <si>
    <t>สายบ้านวัดไทร-บ้านป่าสะแก อำเภอเดิมบางนางบวช จังหวัดสุพรรณบุรี</t>
  </si>
  <si>
    <t>สายบ้านหนองหญ้าไซ-บ้านหนองปล้อง อำเภอหนองหญ้าไซ จังหวัดสุพรรณบุรี</t>
  </si>
  <si>
    <t>สายบ้านป่าขี-อุทยานแห่งชาติพุเตย อำเภอด่านช้าง  จังหวัดสุพรรณบุรี</t>
  </si>
  <si>
    <t>สายบ้านทุ่งดินดำ-บ้านวังคัน อำเภอด่านช้าง จังหวัดสุพรรณบุรี</t>
  </si>
  <si>
    <t>สายบ้านห้วยผาก-บ้านห้วยถ้ำ  อำเภอด่านช้าง จังหวัดสุพรรณบุรี</t>
  </si>
  <si>
    <t>สายบ้านดอนเจดีย์-บ้านหนองกระทุ่ม อำเภอดอนเจดีย์ จังหวัดสุพรรณบุรี</t>
  </si>
  <si>
    <t>สายบ้านสวนสัก-บึงหนองสาหร่าย อำเภอดอนเจดีย์ จังหวัดสุพรรณบุรี</t>
  </si>
  <si>
    <t>สายบ้านสระหลวง-บ้านสระกระโจม อำเภอดอนเจดีย์ จังหวัดสุพรรณบุรี</t>
  </si>
  <si>
    <t>สายบ้านห้วยวันดี – บ้านหนองสานแตร อำเภอดอนเจดีย์  จังหวัดสุพรรณบุรี</t>
  </si>
  <si>
    <t>สายบ้านท่าไชย – บ้านดอนต้นกุ่ม อำเภอสองพี่น้อง จังหวัดสุพรรณบุรี</t>
  </si>
  <si>
    <t>สายบ้านดอนกลาง-บ้านหนองโพธิ์ อำเภอสองพี่น้อง จังหวัดสุพรรณบุรี</t>
  </si>
  <si>
    <t>สายบ้านลาดบัว-บ้านหนองกระสา  อำเภอสองพี่น้อง จังหวัดสุพรรณบุรี</t>
  </si>
  <si>
    <t>สายบ้านทุ่งเข็น-บ้านทุ่งคอก อำเภอสองพี่น้อง จังหวัดสุพรรณบุรี</t>
  </si>
  <si>
    <t>สายบ้านวังฉิม-บ้านหนองหัวลิง อำเภออู่ทอง จังหวัดสุพรรณบุรี</t>
  </si>
  <si>
    <t>สายบ้านหัวทำนบ-บ้านวัดนก  อำเภออู่ทอง จังหวัดสุพรรณบุรี</t>
  </si>
  <si>
    <t>สายบ้านหนองกระทุ่ม-บ้านเขาทอก อำเภออู่ทอง จังหวัดสุพรรณบุรี</t>
  </si>
  <si>
    <t>สายบ้านกล้วย-บ้านตาลลูกอ่อน อำเภออู่ทอง จังหวัดสุพรรณบุรี</t>
  </si>
  <si>
    <t>สายทางหลวงหมายเลข 321-วัดนันทวัน อำเภออู่ทอง จังหวัดสุพรรณบุรี</t>
  </si>
  <si>
    <t>สายท่าไชย-บ้านมะขามล้ม อำเภอบางปลาม้า จังหวัดสุพรรณบุรี</t>
  </si>
  <si>
    <t>สายบ้านโคกคราม-บ้านพรมแดน  อำเภอบางปลาม้า จังหวัดสุพรรณบุรี</t>
  </si>
  <si>
    <t>สายบ้านสาลี-บ้านโคกโพธิ์  อำเภอบางปลาม้า จังหวัดสุพรรณบุรี</t>
  </si>
  <si>
    <t>สายบ้านบางแม่หม้าย-บ้านคูบัว อำเภอบางปลาม้า จังหวัดสุพรรณบุรี</t>
  </si>
  <si>
    <t>สายบ้านโพธิ์คอย-บ้านโคกคราม อำเภอบางปลาม้า จังหวัดสุพรรณบุรี</t>
  </si>
  <si>
    <t>สายบ้านโพนไร่-บ้านปากคลองเจ๊ก อำเภอบางปลาม้า จังหวัดสุพรรณบุรี</t>
  </si>
  <si>
    <t>สายบ้านไผ่แขก - บ้านดอนมะขาม อำเภอเมืองสุพรรณบุรี จังหวัดสุพรรณบุรี</t>
  </si>
  <si>
    <t>สายบ้านดอนแค - บ้านวังคุ้มป่าน้อย อำเภอเมืองสุพรรณบุรี  จังหวัดสุพรรณบุรี</t>
  </si>
  <si>
    <t>สายบ้านปลายนา - บ้านป่าพระเจ้า อำเภอศรีประจันต์ จังหวัดสุพรรณบุรี</t>
  </si>
  <si>
    <t>สายบ้านบางคาง - บ้านห้วยปลาช่อน อำเภอเดิมบางนางบวช จังหวัดสุพรรณบุรี</t>
  </si>
  <si>
    <t xml:space="preserve"> สายบ้านหนองหญ้าไซ - บ้านหนองปล้อง อำเภอหนองหญ้าไซ จังหวัดสุพรรณบุรี</t>
  </si>
  <si>
    <t>สายบ้านห้วยผาก - บ้านห้วยถ้ำ อำเภอด่านช้าง จังหวัดสุพรรณบุรี</t>
  </si>
  <si>
    <t>สายบ้านสระหลวง - บ้านสระกระโจม อำเภอดอนเจดีย์ จังหวัดสุพรรณบุรี</t>
  </si>
  <si>
    <t>สายบ้านลาดบัว - บ้านหนองกระสา อำเภอสองพี่น้อง จังหวัดสุพรรณบุรี</t>
  </si>
  <si>
    <t>สายบ้านสาลี -  บ้านโคกโพธิ์  อำเภอบางปลาม้า จังหวัดสุพรรณบุรี</t>
  </si>
  <si>
    <t>ค่าปรับปรุงผิวจราจรถนนลาดยางแอสฟัลท์ติกคอนกรีต สายบ้านสามชุก อ.สามชุก ฯ</t>
  </si>
  <si>
    <t>ก่อสร้างและปรับปรุงบ่อจระเข้ภายในบริเวณสถานแสดงพันธุ์สัวต์น้ำบึงฉวากเฉลิมพระเกียรติ อ.9 ต.เดิมบาง อ.เดิมบางนางบวช จ.สุพรรณบุรี</t>
  </si>
  <si>
    <t>เงินอุดหนุนระบุวัตถุประสงค์/เฉพาะกิจ</t>
  </si>
  <si>
    <t>รวมจ่ายจากเงิน</t>
  </si>
  <si>
    <t>งบประมาณ</t>
  </si>
  <si>
    <t>เงินงบประมาณ
 (สำนักปลัด)</t>
  </si>
  <si>
    <t>ค่าบำรุงรักษาและซ่อมแซม</t>
  </si>
  <si>
    <t>ตรวจเช็คบำรุงรักษาทำความสะอาดลิฟท์บรรทุกของ อ.3
(งวดสุดท้าย)</t>
  </si>
  <si>
    <t>3</t>
  </si>
  <si>
    <t xml:space="preserve">เงินงบประมาณ
 (สำนักปลัด)
</t>
  </si>
  <si>
    <t>จ้างดูแลเครื่องกำเนิดไฟฟ้า จำนวน 3 ตัว ภายในบึงฉวาก
(งวดสุดท้าย)</t>
  </si>
  <si>
    <t>4</t>
  </si>
  <si>
    <t>รายจ่ายเพื่อให้ได้มาซึ่งบริการ</t>
  </si>
  <si>
    <t>จ้างกำจัดปลวกภายในบึงฉวาก ฯ (งวดสุดท้าย)</t>
  </si>
  <si>
    <t>5</t>
  </si>
  <si>
    <t>จ้างเจ้าหน้าที่รักษาความปลอดภัย (งวดสุดท้าย)</t>
  </si>
  <si>
    <t>6</t>
  </si>
  <si>
    <t>รายจ่ายเกี่ยวเนื่องกับการปฏิบัติราชการที่ไม่เข้าลักษณะรายจ่ายหมวดอื่นๆ</t>
  </si>
  <si>
    <t>ค่าใช้จ่ายในการประชาสัมพันธ์</t>
  </si>
  <si>
    <t>7</t>
  </si>
  <si>
    <t>8</t>
  </si>
  <si>
    <t>9</t>
  </si>
  <si>
    <t>ค่าเช่าเครื่อง GPS ติดตามยานพาหนะเครื่องจักรกลหรือรถยนต์ส่วนกลางพร้อมระบบดาวเทียมและระบบตรวจจับน้ำมัน</t>
  </si>
  <si>
    <t>10</t>
  </si>
  <si>
    <t>งานป้องกันภัยฝ่ายพลเรือน</t>
  </si>
  <si>
    <t>โครงการเพื่อพัฒนาประสิทธิภาพในการป้องกันชีวิตและทรัพย์สิน
ของประชาชนด้วยระบบกล้องวงจรปิด</t>
  </si>
  <si>
    <t>11</t>
  </si>
  <si>
    <t>โครงการพัฒนาระบบให้บริการข้อมูลสารสนเทศ</t>
  </si>
  <si>
    <t>12</t>
  </si>
  <si>
    <t>จ้างดูแลบำรุงรักษาระบบบันไดเลื่อน ทางเลื่อน
จำนวน 5 เครื่อง ภายในบึง ฯ (งวดสุดท้าย)</t>
  </si>
  <si>
    <t>13</t>
  </si>
  <si>
    <t>จ้างตรวจเช็คทำความสะอาดเครื่องปรับอากาศ อ.1 2 3 
(งวดสุดท้าย)</t>
  </si>
  <si>
    <t>14</t>
  </si>
  <si>
    <t>จ้างดูแลบำรุงรักษาต้นไม้ สนมาหญ้า งานภูมิทัศน์ จำนวน 10 โซน
(งวดสุดท้าย)</t>
  </si>
  <si>
    <t>15</t>
  </si>
  <si>
    <t>16</t>
  </si>
  <si>
    <t>ก่อสร้างอาคารสำนักงานองค์การบริหารส่วนจังหวัดสุพรรณบุรีหลังใหม่ ระยะที่ 2</t>
  </si>
  <si>
    <t>17</t>
  </si>
  <si>
    <t>ปรับปรุงซ่อมแซมผิวจราจร Cape Seal หมู่ที่ 5 บ้านบึงคา ตำบลสาลี อำเภอบางปลาม้า จังหวัดสุพรรณบุรี เชื่อมต่อตำบลบ้านช้าง อำเภอสองพี่น้อง จังหวัดสุพรรณบุรี</t>
  </si>
  <si>
    <t>18</t>
  </si>
  <si>
    <t>ค่าก่อสร้างสิ่งสาธารณูปการ</t>
  </si>
  <si>
    <t>19</t>
  </si>
  <si>
    <t>งานบริหารทั่วไปเกี่ยวกับการรักษาความสงบภายใน</t>
  </si>
  <si>
    <t>ค่าสร้างฐานรากและย้ายเสาวิทยุสื่อสารพร้อมอุปกรณ์จากสถานที่ตั้งกองพัฒนาชนบทไปยังอาคารสนามของ อบจ.สุพรรณบุรี วัดท่าควายร้าง</t>
  </si>
  <si>
    <t>20</t>
  </si>
  <si>
    <t>ครุภัณฑ์การเกษตร</t>
  </si>
  <si>
    <t>จัดซื้อจระเข้ที่ใช้ในการแสดงพันธุ์สัตว์น้ำบึงฉวากเฉลิมพระเกียรติฯ</t>
  </si>
  <si>
    <t>21</t>
  </si>
  <si>
    <t>22</t>
  </si>
  <si>
    <t>23</t>
  </si>
  <si>
    <t>ก่อสร้างถนนลาดยาง Asphaltic Concrete (ช่วงที่ 2) หมู่ที่ 3 บ้านทะเลเพลาะ ต.หนองขาม - ม.8,11 ต.ทัพหลวง อ.หนองหญ้าไซ จ.สุพรรณบุรี</t>
  </si>
  <si>
    <t>24</t>
  </si>
  <si>
    <t>ก่อสร้างถนนลาดยางผิวจราจรแบบ Cape Seal หมู่ที่ 3 บ้านรางโพธิ์ ตำบลจรเข้สามพัน อำเภออู่ทอง</t>
  </si>
  <si>
    <t>25</t>
  </si>
  <si>
    <t>ก่อสร้างถนนลาดยาง Cape Seal หมู่ที่ 6 จากบริเวณถนนสายบ้านดอนงิ้ว</t>
  </si>
  <si>
    <t>26</t>
  </si>
  <si>
    <t>ก่อสร้างถนนลาดยาง Asphaltic Concrete หมู่ที่ 12 ตำบลศรีสำราญ - หมู่ที่ 5 ตำบลหนองบ่อ อำเภอสองพี่น้อง จังหวัดสุพรรณบุรี</t>
  </si>
  <si>
    <t>27</t>
  </si>
  <si>
    <t>ก่อสร้างถนนลาดยาง Cape Seal หมู่ที่ 8 ตำบลย่านยาว</t>
  </si>
  <si>
    <t>28</t>
  </si>
  <si>
    <t>ก่อสร้างถนนคอนกรีตเสริมเหล็ก หมู่ที่ 6 ตำบลหนองบ่อ อำเภอสองพี่น้อง ถึง ตำบลรางหวาย อำเภอพนมทวน จังหวัดกาญจนบุรี</t>
  </si>
  <si>
    <t>29</t>
  </si>
  <si>
    <t>ครุภัณฑ์อื่น</t>
  </si>
  <si>
    <t>ค่าจ้างจัดทำหุ่นฟางรูปปลาชนิดต่างๆ</t>
  </si>
  <si>
    <t>30</t>
  </si>
  <si>
    <t>31</t>
  </si>
  <si>
    <t>ปรับปรุงเปลี่ยนไฟเบอร์กลาสภายในตู้ปลาอาคาร</t>
  </si>
  <si>
    <t>32</t>
  </si>
  <si>
    <t>จัดซื้อเครื่องปรับอากาศแบบแยกส่วนชนิดแขวนขนาด 26,000 บีทียู จำนวน 2 เครื่อง</t>
  </si>
  <si>
    <t>33</t>
  </si>
  <si>
    <t>จัดซื้อชุดโต๊ะพร้อมเก้าอี้ 4 ที่นั่ง จำนวน 3 ชุด ราคาชุดละ 10,500 บาท</t>
  </si>
  <si>
    <t>34</t>
  </si>
  <si>
    <t>จัดซื้อโตีะพร้อมเก้าอี้ 2 ที่นั่ง จำนวน 2 ชุด ราคาชุดละ 7,000 บาท</t>
  </si>
  <si>
    <t>35</t>
  </si>
  <si>
    <t>เครื่องปั๊มน้ำอัตโนมัติ MITSUHEAVTDUTY 1100 ;y99N 3 ใบพัด แรงดันปั๊ม 3 บาร์เต็ม</t>
  </si>
  <si>
    <t>36</t>
  </si>
  <si>
    <t>37</t>
  </si>
  <si>
    <t>เครื่องคอมพิวเตอร์สำหรับงานประมวลผล แบบที่ 2</t>
  </si>
  <si>
    <t>38</t>
  </si>
  <si>
    <t>เครื่องสำรองไฟฟ้า ขนาด 800 AV จำนวน 4 เครื่องๆละ 2,800 บาท</t>
  </si>
  <si>
    <t>39</t>
  </si>
  <si>
    <t>จัดซื้อชุดโปรแกรมระบบปฏิบัติการสำหรับเครื่องคอมพิวเตอร์</t>
  </si>
  <si>
    <t>40</t>
  </si>
  <si>
    <t>ก่อสร้างหอถังเหล้กเก็บน้ำทรงแชมแปญ ขนาดความจุ 50 ลบ.ม.สูง 20 ม. พร้อมเจาะบ่อบาดาล จำนวน 1 บ่อ บริเวณสถานที่ก่อสร้างอาคารสำนักงาน สนาม(ท่าควายร้าง)</t>
  </si>
  <si>
    <t>41</t>
  </si>
  <si>
    <t xml:space="preserve">เงินงบประมาณ
(กองพัฒนาชนบท)
</t>
  </si>
  <si>
    <t>กล้องวงจรปิด (CCTV)</t>
  </si>
  <si>
    <t>42</t>
  </si>
  <si>
    <t>กล้องวงจรปิด CCTV</t>
  </si>
  <si>
    <t>43</t>
  </si>
  <si>
    <t>จัดซื้อกล้องโทรทัศน์วงจรปิด</t>
  </si>
  <si>
    <t>44</t>
  </si>
  <si>
    <t>เครื่องคอมพิวเตอร์เพื่อจัดซื้อเครื่องพิมพ์แบบฉีดหมึก (Inkjet) มัลติฟังก์ชั่น ขนาด A3 จำนวน 2 เครื่องๆละ 21,500 บาท</t>
  </si>
  <si>
    <t>45</t>
  </si>
  <si>
    <t xml:space="preserve">เงินงบประมาณ
(กองการศึกษาฯ)
</t>
  </si>
  <si>
    <t>งานบริหารทั่วไปเกี่ยวกับการศึกษา</t>
  </si>
  <si>
    <t>จัดซื้อเครื่องคอมพิวเตอร์ สำหรับงานประมวลผล แบบที่ 2 (จอภาพขนาดไม่น้อยกว่า 19 นิ้ว ) จำนวน 2เครื่องๆละ 30,000 บาท</t>
  </si>
  <si>
    <t>46</t>
  </si>
  <si>
    <t>จัดซื้อเครื่องคอมพิวเตอร์โน๊ตบุ๊กสำหรับงานประมวลผล ราคา 21,000 บาท จำนวน 1 เครื่อง</t>
  </si>
  <si>
    <t>47</t>
  </si>
  <si>
    <t>จัดซื้อเครื่องสำรองไฟฟ้า ขนาด 800 VA ราคา 2,800 บาท จำนวน 2 เครื่อง</t>
  </si>
  <si>
    <t>48</t>
  </si>
  <si>
    <t>จัดซื้อชุดโปรแกรมระบบปฏิบัติการสำหรับเครื่องคอมพิวเตอร์และเครื่องคอมพิวเตอร์โน้ตบุ๊ก</t>
  </si>
  <si>
    <t>49</t>
  </si>
  <si>
    <t xml:space="preserve">เงินงบประมาณ
(สำนักปลัด)
</t>
  </si>
  <si>
    <t>จัดซื้อเครื่องปรับอากาศแบบแยกส่วน ชนิดแขวน (มีระบบฟอกอากาศ) ขนาด 44,000 บีทียู จำนวน 9 เครื่องๆละ 53,300 บาท</t>
  </si>
  <si>
    <t>50</t>
  </si>
  <si>
    <t>กล้องวงจรปิด CCTV (จัดซื้อกล้องโทรทัศน์วงจรปิด (CCTV) ชนิดไอพี ความละเอียดไม่น้อยกว่า 3 ล้านพิกเซลจำนวน 20 ชุด และอุปกรณ์ฯพร้อมการติดตั้งเชื่อมโยงบูรณาการระบบฯ เพื่อรักษาความปลอดภัยภายในบริเวณสถานแสดงพันธุ์สัตว์น้ำบึงฉวากเฉลิมพระเกียรติฯ อำเภอเดิมบางนางบวช)</t>
  </si>
  <si>
    <t>51</t>
  </si>
  <si>
    <t>ก่อสร้างสะพาน คสล. (ดอนพรม) หมู่ที่ 4, 8 ต.ดอนกำยาน</t>
  </si>
  <si>
    <t>52</t>
  </si>
  <si>
    <t>ก่อสร้างสะพานคอนกรีตเสริมเหล็ก หมู่ที่ 4 ตำบลทุ่งคลี (ทางเข้าบ้านคูเมือง)</t>
  </si>
  <si>
    <t>53</t>
  </si>
  <si>
    <t>ค่าจัดทำแนวรั้วทางเดินบริเวณสถานที่จัดพิธีถวายดอกไม้จัทน์</t>
  </si>
  <si>
    <t>54</t>
  </si>
  <si>
    <t>ค่าติดตั้งเสาไฟฟ้าประัติมากรรมกินรีพร้อมติดตั้ง จำนวน 4 ต้นๆละ 65,000 บาท</t>
  </si>
  <si>
    <t>55</t>
  </si>
  <si>
    <t>ค่าปรับปรุงผิวจราจรถนนลาดยางแอสฟัลท์ติกคอนกรีตสายบ้านโคกคราม - บ้านพรมแดน อำเภอบางปลาม้า จังหวัดสุพรรณบุรี</t>
  </si>
  <si>
    <t>56</t>
  </si>
  <si>
    <t>โครงการปรับปรุงผิวจราจรถนนลาดยางแอสฟัลท์ติกคอนกรีตสายบ้านท่านางเริง - บ้านคูเมือง</t>
  </si>
  <si>
    <t>57</t>
  </si>
  <si>
    <t>จัดภูมิทัศน์และบริเวณโดยรอบสถานที่จัดพิธีถวายดอกไม้จันทน์</t>
  </si>
  <si>
    <t>58</t>
  </si>
  <si>
    <t>ปรับปรุงผิวจราจรถนนลาดยางแอสฟัลท์ติกคอนกรีต สายบ้านป่าสะแก - บ้านหนองป่าแซง อำเภอเดิมบางนางบวช</t>
  </si>
  <si>
    <t>59</t>
  </si>
  <si>
    <t>ปรับปรุงคันกั้นน้ำจากหมู่ที่ 7 ตำบลตลิ่งชัน - หมุ่ที่ 5 ตำบลสนามคลี อำเภอเมือง</t>
  </si>
  <si>
    <t>โครงการติดตั้งกล้องวงจรปิดภายในบริเวณพื้นที่พระบรมราชานุสรณ์ดอนเจดีย์และสนามกิฬาดอนเจดีย์ตามมาตรการในการรักษาความปลอดภัยนักท่องเที่ยว(โอนเพิ่มครั้งที่ 13 ลว.1มิ.ย.60)</t>
  </si>
  <si>
    <t>ก่อสร้างถนนคอนกรีต ม.7บ้านสระพังเขิน ต.ดอนมะนาว เชื่อมต่อม.13 บ้านรางเทียน ต.ทุ่งคอก อ.สองพี่น้อง(ช่วงที่2)                      (โอนลดครั้งที่ 22 ลว 9 ส.ค. 60)</t>
  </si>
  <si>
    <t>จัดซื้อกล้องโทรทัศน์วงจรปิดชนิดไอพีความละเอียดไม่น้อยกว่า 3 ล้านพิกเซล จำนวน 24 ชุด และอุปกรณ์ (โอนลดครั้งที่ 22 ลว 9 ส.ค. 60)</t>
  </si>
  <si>
    <t xml:space="preserve"> 12 คน</t>
  </si>
  <si>
    <t>เงินรับฝาก กบท</t>
  </si>
  <si>
    <t>60</t>
  </si>
  <si>
    <t>61</t>
  </si>
  <si>
    <t>62</t>
  </si>
  <si>
    <t>63</t>
  </si>
  <si>
    <t>64</t>
  </si>
  <si>
    <t>65</t>
  </si>
  <si>
    <t>อ.บางปลาม้า จ.สุพรรณบุรี</t>
  </si>
  <si>
    <t>66</t>
  </si>
  <si>
    <t>โครงการซ่อมสร้างผิวจราจร Asphaltic Concrete สายบ้านวังน้ำเย็น-บ้านดอนไข่เต่า อ.บางปลาม้า จ.สุพรรณบุรี</t>
  </si>
  <si>
    <t xml:space="preserve">18.ซ่อมสร้างผิวจราจร Asphaltic Concrete สายบ้านวังน้ำเย็น-บ้านดอนไข่เต่า </t>
  </si>
  <si>
    <t>16.เพื่อจ่ายเป็นเงินบำเหน็จตกทอดและเงินช่วยพิเศษฯ จ่ายให้กับทายาทนายพยอม หวังพานิช</t>
  </si>
  <si>
    <t xml:space="preserve">             หนี้สินไม่หมุนเวียน</t>
  </si>
  <si>
    <t xml:space="preserve">        รวมหนี้สิน</t>
  </si>
  <si>
    <t xml:space="preserve">  (..............................................)                      (..............................................)                           (..............................................)  </t>
  </si>
  <si>
    <t xml:space="preserve">   ……..………………………………                         ……..………..…………………………                             …..……………………………..…  </t>
  </si>
  <si>
    <r>
      <t xml:space="preserve">           </t>
    </r>
    <r>
      <rPr>
        <b/>
        <sz val="15"/>
        <color indexed="8"/>
        <rFont val="TH SarabunPSK"/>
        <family val="2"/>
      </rPr>
      <t xml:space="preserve">    รวมสินทรัพย์หมุนเวียน</t>
    </r>
  </si>
  <si>
    <r>
      <t xml:space="preserve">    </t>
    </r>
    <r>
      <rPr>
        <b/>
        <sz val="15"/>
        <color indexed="8"/>
        <rFont val="TH SarabunPSK"/>
        <family val="2"/>
      </rPr>
      <t xml:space="preserve">    รวมเงินสะสม</t>
    </r>
  </si>
  <si>
    <t xml:space="preserve">       ผู้อำนวยการกองคลัง                 ปลัดองค์การบริหารส่วนจังหวัดสุพรรณบุรี         นายกองค์การบริหารส่วนจังหวัดสุพรรณบุรี</t>
  </si>
  <si>
    <t>รวมจำนวน 66 โครงการ เป็นเงินทั้งสิ้น</t>
  </si>
  <si>
    <t>ระบุวัตถุประสงค์/เฉพาะกิจ</t>
  </si>
  <si>
    <t>..</t>
  </si>
  <si>
    <t>รวมจ่าย</t>
  </si>
  <si>
    <t>จากเงินสะสม</t>
  </si>
  <si>
    <t>ณ วันที่ 30 กันยายน 2561</t>
  </si>
  <si>
    <t>สำหรับปี สิ้นสุดวันที่ 30 กันยายน 2561</t>
  </si>
  <si>
    <t>ตั้งแต่วันที่ 1 ตุลาคม 2560 ถึง วันที่ 30 กันยายน 2561</t>
  </si>
  <si>
    <t>ปี 2560</t>
  </si>
  <si>
    <t>ปี 2561</t>
  </si>
  <si>
    <t>สำหรับปี สิ้นสุดวันที่ 30 กันยายน 2560</t>
  </si>
  <si>
    <t>ที 2561</t>
  </si>
  <si>
    <t>ที 2560</t>
  </si>
  <si>
    <t xml:space="preserve">      (เงินทุนสำรองเงินสะสม)</t>
  </si>
  <si>
    <t>128 คน</t>
  </si>
  <si>
    <t xml:space="preserve"> 190 คน</t>
  </si>
  <si>
    <t xml:space="preserve">  334 คน</t>
  </si>
  <si>
    <t xml:space="preserve">ค่าก่อสร้างถนนคอนกรีตเสริมเหล็ก ต่อจากถนน คสล.เดิม </t>
  </si>
  <si>
    <t>ม.7 ต.ดอนมะนาว ถึง ตำบลทุ่งคอก อำเภอสองพี่น้อง จังหวัดสุพรรณบุรี</t>
  </si>
  <si>
    <t>ค่าก่อสร้างถนนลาดยางแอสฟัลท์ติกคอนกรีต สาย สพ 2068</t>
  </si>
  <si>
    <t xml:space="preserve"> บ้านบางซอ-บ้านโคกเจ็ดลูก อำเภอสองพี่น้อง  จังหวัดสุพรรณบุรี</t>
  </si>
  <si>
    <t>ค่าซ่อมสร้างถนนลาดยางแอสฟัลท์ติกคอนกรีต</t>
  </si>
  <si>
    <t>สายบางบอน-หัวโพธิ์  อำเภอสองพี่น้อง จังหวัดสุพรรณบุรี</t>
  </si>
  <si>
    <t>ค่าก่อสร้างถนนลาดยางแอสฟัลท์ติกคอนกรีต ต่อจากถนนลาดยางเดิม</t>
  </si>
  <si>
    <t>บ้านโป่งคอม ม.7 ต.ด่านช้าง อ.ด่านช้าง ถึง ต.หนองปลิง จ.กาญจนบุรี</t>
  </si>
  <si>
    <t xml:space="preserve">ค่าก่อสร้างถนนคอนกรีตเสริมเหล็ก </t>
  </si>
  <si>
    <t>ม.8 ต.ทุ่งคอก ถึงเขตติดต่อ ต.ศรีสำราญ อำเภอสองพี่น้อง จังหวัดสุพรรณบุรี</t>
  </si>
  <si>
    <t>ม.6  ถึงเขตติดต่อ ต.บ่อสุพรรณ อำเภอสองพี่น้อง จังหวัดสุพรรณบุรี</t>
  </si>
  <si>
    <t>ค่าก่อสร้างถนนคอนกรีตเสริมเหล็ก เลียบคลองระบายน้ำ 1 เอ ขวา5 ขวา</t>
  </si>
  <si>
    <t>สิ้นสุดเขตเทศบาลตำบลทุ่งคอก อำเภอสองพี่น้อง จังหวัดสุพรรณบุรี</t>
  </si>
  <si>
    <t>ค่าก่อสร้างถนนคอนกรีตเสริมเหล็ก ม.4 ต.หนองสาหร่าย</t>
  </si>
  <si>
    <t xml:space="preserve"> อ.ดอนเจดีย์ ถึง ม.2 ต.ทะเลบก อ.ดอนเจดีย์ จังหวัดสุพรรณบุรี</t>
  </si>
  <si>
    <t>ค่าก่อสร้างถนนลาดยางแคปซีล</t>
  </si>
  <si>
    <t>สายพุน้ำร้อน-บ้านหนองปลากระดี่ อำเภอด่านช้าง จังหวัดสุพรรณบุรี</t>
  </si>
  <si>
    <t>ค่าปรับปรุงผิวจราจรถนนลาดยางแอสฟัลท์ติกคอนกรีต สาย สพ 3271</t>
  </si>
  <si>
    <t>บ้านหัวโพธิ์-บ้านบางบอน อำเภอสองพี่น้อง จังหวัดสุพรรณบุรี</t>
  </si>
  <si>
    <t>ค่าปรับปรุงผิวจราจรถนนลาดยางแอสฟัลท์ติกคอนกรีต ของ อบจ.2050</t>
  </si>
  <si>
    <t>ต.เนินพระปรางค์ ถึงต.ศรีสำราญ อำเภอสองพี่น้อง จังหวัดสุพรรณบุรี</t>
  </si>
  <si>
    <t>ค่าปรับปรุงผิวจราจรถนนลาดยางแอสฟัลท์ติกคอนกรีต สาย สพ 4276</t>
  </si>
  <si>
    <t>สายบ้านบางพลับ-ดงสะแก อำเภอสองพี่น้อง จังหวัดสุพรรณบุรี</t>
  </si>
  <si>
    <t>ค่าบำรุงซ่อมแซมผิวจราจรถนนลาดยางคอนกรีตเสริมเหล็ก</t>
  </si>
  <si>
    <t>ม.2 บริเวณทางแยกวัดบวรศิริธรรม ต.หนองบ่อ อ.สองพี่น้อง จังหวัดสุพรรณบุรี</t>
  </si>
  <si>
    <t>ค่าปรับปรุงผิวจราจรถนนลาดยางแอสฟัลท์ติกคอนกรีต  เริ่มจากสะพาน คสล</t>
  </si>
  <si>
    <t>บ้านหนองใหญ่ ม.5 อ.ศรีประจันต์-ม.15 ต.วังลึก อ.สามชุก  จังหวัดสุพรรณบุรี</t>
  </si>
  <si>
    <t>ค่าก่อสร้างถนนคอนกรีตเสริมเหล็ก ม.4 บ้านนเรศ</t>
  </si>
  <si>
    <t xml:space="preserve"> ต.ดอนเจดีย์เชื่อมม.10 ต.ไร่รถ อำเภอดอนเจดีย์ จังหวัดสุพรรณบุรี</t>
  </si>
  <si>
    <t>ค่าก่อสร้างถนนคอนกรีตเสริมเหล็ก ต่อจากถนน คสล.เดิม ม.7</t>
  </si>
  <si>
    <t xml:space="preserve"> ต.สระกระโจม-ม.4 เทศบาลตำบลสระกระโจม อ.ดอนเจดีย์ จังหวัดสุพรรณบุรี</t>
  </si>
  <si>
    <t>ค่าก่อสร้างถนนคอนกรีตเสริมเหล็ก  ม.12 บ้านตรอกตาโพธิ</t>
  </si>
  <si>
    <t xml:space="preserve"> ต.หัวเขา-ม.7 ต.หัวนา อ.เดิมบางนางบวช จังหวัดสุพรรณบุรี</t>
  </si>
  <si>
    <t>ค่าก่อสร้างถนนคอนกรีตเสริมเหล็ก ม.11 บ้านหนองกระด่าน</t>
  </si>
  <si>
    <t xml:space="preserve"> ต.หัวเขา-ม.1 ต.หัวนา อำเภอเดิมบางนางบวช จังหวัดสุพรรณบุรี</t>
  </si>
  <si>
    <t>ค่าก่อสร้างถนนคอนกรีตเสริมเหล็ก ม.9 บ.เขาเขียว เริ่มจากถนน คสล.เดิม</t>
  </si>
  <si>
    <t>ศาลเจ้าพ่อเขาเขียว ต.หัวเขา เชื่อม ม.9 ต.เขาพระ อ.เดิมบางฯ จ.สุพรรณบุรี</t>
  </si>
  <si>
    <t>ค่าก่อสร้างถนนลงหินคลุกรอบที่สาธารณประโยชน์เขาใหญ่ ม.2 ต.เขาพระ</t>
  </si>
  <si>
    <t>เชื่อม ม.5 ต.เดิมบาง อำเภอเดิมบางนางบวช จังหวัดสุพรรณบุรี</t>
  </si>
  <si>
    <t xml:space="preserve">ค่าก่อสร้างถนนคอนกรีตเสริมเหล็ก จากบ้านทุ่งมะกอก ม.1 ต.องค์พระ </t>
  </si>
  <si>
    <t>อ.ด่านช้าง จังหวัดสุพรรณบุรี ถึง ต.เขาโจด อ.ศรีสวัสดิ์ จ.กาญจนบุรี</t>
  </si>
  <si>
    <t>ค่าก่อสร้างถนนลาดยางแอสฟัลท์ติกคอนกรีต บ้านหนองกวาง ต.หนองหญ้าไซ</t>
  </si>
  <si>
    <t xml:space="preserve"> - บ้านรางตาทาง ม.5 ต.ทัพหลวง อำเภอหนองหญ้าไซ  จังหวัดสุพรรณบุรี</t>
  </si>
  <si>
    <t xml:space="preserve">ค่าก่อสร้างถนนลาดยางแอสฟัลท์ติกคอนกรีต สาย สพ 4277 </t>
  </si>
  <si>
    <t>สายบ้านดอนกระเบื้อง-โคกงูเห่า อำเภอบางปลาม้า จังหวัดสุพรรณบุรี</t>
  </si>
  <si>
    <t>ค่าก่อสร้างถนนลาดยางแอสฟัลท์ติกคอนกรีต ม.2 บ.หนองจิกยาว ต.หนองโพธิ์</t>
  </si>
  <si>
    <t>อ.หนองหญ้าไซ เชื่อมม.6 บ.สุวรรณตะไล ต.หนองสะเดา อ.สามชุก จ.สุพรรณบุรี</t>
  </si>
  <si>
    <t>ค่าปรับปรุงผิวจราจรถนนลาดยางแอสฟัลท์ติกคอนกรีต ถนนเทศบาล 4</t>
  </si>
  <si>
    <t>สายบ้านบางกุ้ง-วัดสารภี ม.1,6 ต.สระแก้ว อำเภอเมือง จังหวัดสุพรรณบุรี</t>
  </si>
  <si>
    <t>ค่าก่อสร้างถนนลาดยางคอนกรีตเสริมเหล็ก ม.1 บ้านเขาคีรี ต.หัวเขา</t>
  </si>
  <si>
    <t>เชื่อม ม.6 เทศบาลตำบลเขาพระ อำเภอเดิมบางนางบวช จังหวัดสุพรรณบุรี</t>
  </si>
  <si>
    <t xml:space="preserve">ค่าก่อสร้างถนนลาดยางคอนกรีตเสริมเหล็ก แบ่งเขตไร่รถตลิ่งชัน </t>
  </si>
  <si>
    <t>ม.3 ต.ไร่รถ อ.ดอนเจดีย์ เชื่อม ม.6 ต.ตลิ่งชัน อ.เมือง จังหวัดสุพรรณบุรี</t>
  </si>
  <si>
    <t>ค่าปรับปรุงผิวจราจรถนนลาดยางแอสฟัลท์ติกคอนกรีต สาย สพ 4082</t>
  </si>
  <si>
    <t>สายสนามชัย-ดอนกลาง อำเภอเมืองสุพรรณบุรี จังหวัดสุพรรณบุรี</t>
  </si>
  <si>
    <t>ค่าปรับปรุงผิวจราจรถนนลาดยางแอสฟัลท์ติกคอนกรีต เริ่มจากวัดดอนกลาง</t>
  </si>
  <si>
    <t>ถึงถนนเลี่ยงเมือง 357 สายสุพรรณ-ชัยนาท อ.เมืองสุพรรณบุรี  จ.สุพรรณบุรี</t>
  </si>
  <si>
    <t>ค่าก่อสร้างถนนลาดยางแอสฟัลท์ติกคอนกรีตสายบ้านหนองแต้ ม.8</t>
  </si>
  <si>
    <t>บ้านหนองจอกน้อย ต.บ้านโข้ง-บ้านหนองแต้ ต.ตลิ่งชัน อ.เมือง จ.สุพรรณบุรี</t>
  </si>
  <si>
    <t>ค่าก่อสร้างถนนลาดยางแอสฟัลท์ติกคอนกรีต สาย อบต.สพ.4079</t>
  </si>
  <si>
    <t>สายบ้านริ้วห้วยพรอด-หนองบอน อำเภอเมือง จังหวัดสุพรรณบุรี</t>
  </si>
  <si>
    <t xml:space="preserve">ค่าก่อสร้างถนนลาดยางแอสฟัลท์ติกคอนกรีต </t>
  </si>
  <si>
    <t>ม.1 ต.กระจัน ไปถึง ม.5 ต.เจดีย์ อำเภออู่ทอง จังหวัดสุพรรณบุรี</t>
  </si>
  <si>
    <t>ค่าก่อสร้างถนนลาดยางแอสฟัลท์ติกคอนกรีต ชุมชนขุนพัดเพ็งสามัคคี ม.3</t>
  </si>
  <si>
    <t xml:space="preserve"> ถึงถนนลาดยางข้างวัดนันทวัน เขตติดต่อต.สระพังลาน อ.อู่ทอง จ.สุพรรณบุรี</t>
  </si>
  <si>
    <t>ค่าก่อสร้างถนนลาดยางแอสฟัลท์ติกคอนกรีต</t>
  </si>
  <si>
    <t>สายหนองมะค่าโมง-บุ่งยาง อำเภอด่านช้าง จังหวัดสุพรรณบุรี</t>
  </si>
  <si>
    <t>ค่าก่อสร้างถนนลาดยางแอสฟัลท์ติกคอนกรีต บ้านหนองชัฏยาว</t>
  </si>
  <si>
    <t>ม.2 ต.ห้วยขมิ้น- ม.3 ต.นิคมกระเสียว อำเภอด่านช้าง จังหวัดสุพรรณบุรี</t>
  </si>
  <si>
    <t>สายบางหมัน-บ้านท่าเสด็จ อำเภอเมืองสุพรรณบุรี จังหวัดสุพรรณบุรี</t>
  </si>
  <si>
    <t>สายบ้านไผ่เกาะงาม-บ้านคันลำ อำเภอเมืองสุพรรณบุรี จังหวัดสุพรรณบุรี</t>
  </si>
  <si>
    <t>สายบ้านสามนาค-บ้านมะขามล้ม  อำเภอบางปลาม้า จังหวัดสุพรรณบุรี</t>
  </si>
  <si>
    <t>สายบ้านท่าว้า-บ้านท่าจำปี  อำเภอเมืองสุพรรณบุรี จังหวัดสุพรรณบุรี</t>
  </si>
  <si>
    <t>สายบ้านดอนปรู-บ้านโพธิ์นฤมิตร อำเภอศรีประจันต์ จังหวัดสุพรรณบุรี</t>
  </si>
  <si>
    <t>สายบ้านนางพิมพ์-บ้านกระพ้น อำเภอสามชุก จังหวัดสุพรรณบุรี</t>
  </si>
  <si>
    <t>สายบ้านกุ่มบัว-บ้านกาบบัว อำเภอเดิมบางนางบวช จังหวัดสุพรรณบุรี</t>
  </si>
  <si>
    <t>สายบ้านท่านางเริง- บ้านคูเมือง อำเภอเดิมบางนางบวช จังหวัดสุพรรณบุรี</t>
  </si>
  <si>
    <t>สายบ้านหัวเกาะ - บ้านหนองกรด อำเภอเดิมบางนางบวช  จังหวัดสุพรรณบุรี</t>
  </si>
  <si>
    <t>สายบ้านป่าสะแก - บ้านหนองป่าแซง อำเภอเดิมบางนางบวช จังหวัดสุพรรณบุรี</t>
  </si>
  <si>
    <t>สายบ้านหนองตาดวง-บ้านหนองขาม อำเภอหนองหญ้าไซ จังหวัดสุพรรณบุรี</t>
  </si>
  <si>
    <t>สายบ้านป่าขี - อุทยานแห่งชาติพุเตย อำเภอเดิมด่านช้าง จังหวัดสุพรรณบุรี</t>
  </si>
  <si>
    <t>สายบ้านจิกรากข่า - บ้านสระกระโจม อำเภอดอนเจดีย์ จังหวัดสุพรรณบุรี</t>
  </si>
  <si>
    <t>สายบ้านห้วยวันดี - บ้านหนองสานแตร อำเภอดอนเจดีย์ จังหวัดสุพรรณบุรี</t>
  </si>
  <si>
    <t>สายบ้านดอนกระเบื้อง - บ้านโคกงูเห่า อำเภอสองพี่น้อง จังหวัดสุพรรณบุรี</t>
  </si>
  <si>
    <t>สายบ้านประทุนทอง - บ้านดอนมะเกลือ อำเภอสองพี่น้อง จังหวัดสุพรรณบุรี</t>
  </si>
  <si>
    <t>สายบ้านวังฉิม-บ้านหนองหัวลิง อำเภออู่ทอง จังหนัดสุพรรณบุรี</t>
  </si>
  <si>
    <t>สายบ้านท่าไชย-บ้านมะขามล้ม  อำเภอบางปลาม้า จังหวัดสุพรรณบุรี</t>
  </si>
  <si>
    <t>สายบ้านท่าท่าตลาด-บ้านตะลุ่ม  อำเภอบางปลาม้า จังหวัดสุพรรณบุรี</t>
  </si>
  <si>
    <t>ค่าปรับปรุงฟื้นฟูแหล่งน้ำสาธารณประโยชน์ขุดลอกหนองกระโจม</t>
  </si>
  <si>
    <t>ม.4 ต.เขาพระ อำเภอเดิมบางนางบวช จังหวัดสุพรรณบุรี</t>
  </si>
  <si>
    <t>ค่าดาดคอนกรีตคูส่งน้ำถนนสายอู่ยา-ดอนจันทร์ ม.3 ถึงเขต ม.7 ต.บ้านโพธิ์</t>
  </si>
  <si>
    <t>เชื่อมเขต ม.6 ต.พิหารแดง อำเภอเมืองสุพรรณบุรี จังหวัดสุพรรณบุรี</t>
  </si>
  <si>
    <t>สายบ้านกล้วย-บ้านตาลลูกอ่อน อำเภออู่ทอง จังหนัดสุพรรณบุรี</t>
  </si>
  <si>
    <t>.</t>
  </si>
  <si>
    <t>จ้างปรับปรุงภูมิทัศน์หลังคาสะพานปลา</t>
  </si>
  <si>
    <t>จ้างดูแลรักษาต้นไม้ปรับปรุงภูมิทัศน์บึงฉวาก</t>
  </si>
  <si>
    <t>จ้างเจ้าหน้าที่รักษาความปลอดภัย</t>
  </si>
  <si>
    <t>จ้างประชาสัมพันธ์ภารกิจ ฯ ทางสถานีวิทยุ 12 สถานี</t>
  </si>
  <si>
    <t>จ้างประชาสัมพันธ์ภารกิจ ฯ ทางสถานีวิทยุในรายการ
อบจ.พบประชาชน</t>
  </si>
  <si>
    <t>ค่าบำรุงรักษาและซ่อมแซมทรัพย์สิน</t>
  </si>
  <si>
    <t>จ้างปรับปรุงและซ่อมแซมป้ายประชาสัมพันธ์ ถนน 340 บึงฉวาก</t>
  </si>
  <si>
    <t>จ้างปรับปรุงอาคารเอนกประสงค์</t>
  </si>
  <si>
    <t>จ้างปรับปรุงบ่อทัชพูลและบ่อบันไดเฉียง</t>
  </si>
  <si>
    <t>จ้างดูแลและบำรุงรักษากล้อง CCTV บึงฉวาก</t>
  </si>
  <si>
    <t>เงินงบประมาณ
 (กองพัฒนาชนบท)</t>
  </si>
  <si>
    <t>งานบริหารทั่วไปเกี่ยวกับอุตสาหกรรมและการโยธา</t>
  </si>
  <si>
    <t>ค่าบำรุงรักษาทางตามภารกิจถ่ายโอน</t>
  </si>
  <si>
    <t>จ้างตีเส้นจราจร
บ้านปากแสก - บ้านไผ่ลูกนก อ.เมือง ฯ , อ.อู่ทอง</t>
  </si>
  <si>
    <t>จ้างตีเส้นจราจร
บ้านโพธิ์คอย - บ้านโครกคราม อ.เมือง ฯ , อ.บางปล้าม้า</t>
  </si>
  <si>
    <t>จัดซื้อวัสดุยางแอสฟัลท์ ชนิด CMS-2h (บรรจุถังขนาด 200 กก.)</t>
  </si>
  <si>
    <t>วิชาการวางแผนและส่งเสริมการท่องเที่ยว</t>
  </si>
  <si>
    <t>ค่าบำรุงรักษาและปรับปรุงครุภัณฑ์</t>
  </si>
  <si>
    <t>จ้างซ่อมซิลเลอร์ ขนาด 150 ตัน</t>
  </si>
  <si>
    <t>จ้างซ่อมเครื่องสูบน้ำบ่อปลาฉลาม</t>
  </si>
  <si>
    <t>ครุภัณ์อื่น</t>
  </si>
  <si>
    <t>จัดซ่อมหุ่นไฟเบอกลาส 10 ตัว</t>
  </si>
  <si>
    <t>จัดซื้อมาสครอส จำนวน 6 ตัว</t>
  </si>
  <si>
    <t>รายจ่ายเพื่อซ่อมแซมครุภัณฑ์ขนาดใหญ่</t>
  </si>
  <si>
    <t>จ้างซ่อมเครื่องสูบน้ำ (แบบหอยโข่ง) จำนวน 3 เครื่อง
รหัส 055-51-0027,055-51-0028,055-51-0030</t>
  </si>
  <si>
    <t>ครุภัณฑ์ยานพาหนะและขนส่ง</t>
  </si>
  <si>
    <t>จัดซื้อตัวลากจูงขนย้ายเรือท้องแบน 1 คัน</t>
  </si>
  <si>
    <t>เงินงบประมาณ
 (กองแผนและงบประมาณ)</t>
  </si>
  <si>
    <t>เครื่องคอมพิวเตอร์แม่ข่าย 1 เครื่อง</t>
  </si>
  <si>
    <t>โครงการจ้างบำรุงรักษาระบบเครือข่ายพร้อมอุปกรณ์</t>
  </si>
  <si>
    <t>โครงการจ้างบำรุงรักษาระบบเครื่อข่ายพร้อมอุปกรณ์ (งวดที่ 9-12)</t>
  </si>
  <si>
    <t>โครงการจ้างบำรุงรักษาระบบกล้องวงจรปิด CCTV</t>
  </si>
  <si>
    <t>จัดซื้อเครื่องคอมพิวเตอร์ตัดต่อวีดีโอ จำนวน  1 ชุด</t>
  </si>
  <si>
    <t>งานวางแผนและส่งเสริมการท่องเที่ยว</t>
  </si>
  <si>
    <t>โครงการเพิ่มการรักษาความปลอดภัยของนักท่องเที่ยว CCTV</t>
  </si>
  <si>
    <t>ค่าบำรุงรักษาและปรับปรุงที่ดินและสิ่งก่อสร้าง</t>
  </si>
  <si>
    <t>โครงการปรับปรุงภูมิทัศน์ภายในบริเวณคุ้มขุนแผน</t>
  </si>
  <si>
    <t>ครุภัณฑ์โฆษณาและเผยแพร่</t>
  </si>
  <si>
    <t>โครงการจ้างที่ปรึกษาโครงการพัฒนาท้องถิ่นสู่เมืองอัจฉริยะที่ยั่งยื่นบึงฉวากเฉลิมพระเกียรติ (smart tourism)</t>
  </si>
  <si>
    <t>เงินงบประมาณ
 (กองช่าง)</t>
  </si>
  <si>
    <t>งานบริหารงานทั่วไปเกี่ยวกับอุตสาหกรรมและการโยธา</t>
  </si>
  <si>
    <t>ครุภัณฑ์ก่อสร้าง</t>
  </si>
  <si>
    <t>จัดซื้อรถเกลี่ยดิน จำนวน 1 คัน</t>
  </si>
  <si>
    <t>เงินงบประมาณ
 (กองพัสดุและทรัพย์สิน)</t>
  </si>
  <si>
    <t>แผนงานทั่วไป</t>
  </si>
  <si>
    <t>จัดซื้อเครื่องคอมพิวเตอร์ จำนวน 10 เครื่อง</t>
  </si>
  <si>
    <t>จัดซื้อเครื่องสำรองไฟฟ้า จำนวน 10 เครื่อง</t>
  </si>
  <si>
    <t>จัดซื้อเครื่องพิมพ์เลเซอร์ 10 เครื่อง</t>
  </si>
  <si>
    <t>แผนงานรักษาความสงบภายใน</t>
  </si>
  <si>
    <t>งานบริหารงานทั่วไปเกี่ยวกับการรักษาความสงบภายใน</t>
  </si>
  <si>
    <t>จัดซื้อกล้องโทรทัศน์วงจรปิด (CCTV) ชนิดไอพี พร้อมการติดตั้งเชื่อมโยง ฯ 40 จุด</t>
  </si>
  <si>
    <t>ครุภัณฑ์ดับเพลิง</t>
  </si>
  <si>
    <t>จัดซื้อชุดดับเพลิงพร้อมเครื่องช่วยหายใจ จำนวน 5 ชุด</t>
  </si>
  <si>
    <t>จัดซื้อเครื่องอัดอากาศบริสุทธิ์ จำนวน 1  ชุด</t>
  </si>
  <si>
    <t>จัดซื้อรถบดล้อเหล็ก พร้อมเทรลเลอร์ลากจูง จำนวน 2 คัน</t>
  </si>
  <si>
    <t>จัดซื้อเครื่องปรับอากาศ ชนิดแขวนแยกส่วน จำนวน 2 เครื่อง</t>
  </si>
  <si>
    <t>จัดซื้อรถขุดดินตะขาบแขนยายพิเศษ จำนวน 1 คัน</t>
  </si>
  <si>
    <t>จัดซื้อเครื่องตัดถ่างพร้อมอุปกรณ์ จำนวน 9 ชุด</t>
  </si>
  <si>
    <t>จัดซื้อรถสุขาเคลื่อนที่ 6 ล้อ จำนวน 2 ชุด</t>
  </si>
  <si>
    <t>จัดซื้อรถกระเช้า 6 ล้อ จำนวน 1 คัน</t>
  </si>
  <si>
    <t>แผนงานเคหะและชุมชน</t>
  </si>
  <si>
    <t>งานบำบัดน้ำเสีย</t>
  </si>
  <si>
    <t>จัดซื้อเรือพอนทูน จำนวน 1 ลำ</t>
  </si>
  <si>
    <t>จัดซื้อเรือดันผัก จำนวน 1 ลำ</t>
  </si>
  <si>
    <t xml:space="preserve">โครงการเพิ่มประสิทธิภาพการบันทึกภาพของกล้องโทรทัศน์วงจรปิด (CCTV) </t>
  </si>
  <si>
    <t>ก่อสร้างอาคารสำนักงาน อบจ.สุพรรณบุรี (หลังใหม่) ระยะที่ 2
งวดที่ 24-31</t>
  </si>
  <si>
    <t>ก่อสร้างถนนคอนกรีตเสริมเหล็ก หมู่ที่ 2 ต.ทะเลบก หมู่ที่ 8 
ต.ดอนเจดีย์ อ.ดอนเจดีย์ (ช่วงที่ 1)</t>
  </si>
  <si>
    <t>ก่อสร้างถนนคอนกรีตเสริมเหล็ก หมู่ที่ 5 ต.หนองโอ่ง เชื่อมต่อ
หมู่ที่ 14 ต.จรเข้สามพัน อ.อู่ทอง (ช่วงที่ 1)</t>
  </si>
  <si>
    <t>ปรับปรุงผิวจราจรลาดยาง AC หมู่ที่ 3 ต.อู่ทอง เชื่อมต่อหมู่ที่ 11 
ต.หนองโอ่ง อ.อู่ทอง (ช่วงที่ 2)</t>
  </si>
  <si>
    <t>ปรับปรุงคันกั้นน้ำบ้านลำบัว หมู่ที่ 9,11 ต.โคกคราม อ.บางปลาม้า
(ช่วงที่ 3) ชเอมเขต ต.โคกโคเฒ่า อ.เมืองฯ</t>
  </si>
  <si>
    <t xml:space="preserve">ปรับปรุงผิวจราจรลาดยาง AC สายบ้านคันลำ - บ้านไผ่วงษ์ หมู่ที่ 2 ต.ดอนตาล อ.เมือง ฯ -ต.ไผ่วงษ์ อ.วิเศษชัยชาญ จ.อ่างทอง </t>
  </si>
  <si>
    <t>ปรับปรุงผิวจราจรลาดยาง AC หมู่ที่ 5 ต.ดอนกำยาน - บ้านพันตำลึง อ.เมือง ฯ จ.สุพรรณบุรี</t>
  </si>
  <si>
    <t>ปรับปรุงผิวจราจรลาดยาง AC คันคลองชลประทาน (ช่วงที่ 2)
หมู่ที่ 11,7 ต.วังลึก อ.สามชุก - หมู่ที่ 3 ต.ดอนปรู อ.ศรีประจันต์</t>
  </si>
  <si>
    <t>ก่อสร้างถนนลาดยาง Cape seal บ้านเขาธง ต.องค์พระ
อ.ด่านช้าง -ต.สมเด็จเจริญ อ.หนองปรือ จ.กาญจนบุรี</t>
  </si>
  <si>
    <t xml:space="preserve">ก่อสร้างถนนคอนกรีตเสริมเหล็กและฝังท่อระบายน้ำเริ่มจากบริเวณบ้านนายเสาะ เผ่าพงษ์คล้าย หมู่ที่ 3 - เขตหมู่ที่ 7 
 ต.บ้านโพธิ์ ไปเชื่อมหมู่ที่ 6ต.พิหารแดง  (ช่วงที่ 1)
</t>
  </si>
  <si>
    <t xml:space="preserve">ก่อสร้างถนนคอนกรีตเสริมเหล็ก (ช่วงที่ 2)  หมู่ที่ 6 ต.หนองบ่อ
อ.สองพี่น้อง - ต.รางหวาย อ.พนมทวน จ.กาญจนบุรี
</t>
  </si>
  <si>
    <t xml:space="preserve">ก่อสร้างถนน Cape Seal สายคลองยายแก้ว (ช่วงที่ 2) หมู่ที่ 7    ต.อู่ทอง เชื่อมต่อตำบลกระจัน อ.อู่ทอง จ.สุพรรณบุรี </t>
  </si>
  <si>
    <t>ปรับปรุงผิวจราจรลาดยาง Asphaltic concret หมู่ที่ 14  
บ้านเนินสมบัติ ต.จรเข้สามพัน อ.อู่ทอง - ถนนกาญจนบุรี 3342</t>
  </si>
  <si>
    <t>ก่อสร้างถนน คสล.ข้ามคลองมะขามเฒ่า -อู่ทอง พร้อมสร้าง
ถนนลาดยางคอนกรีตเลียบคันคลองชลประทาน ม.2ต.พลับพลาไชย
เชื่อมต่อม.10 ต.ดอนคา อ.อู่ทอง จ.สุพรรณบุรี</t>
  </si>
  <si>
    <t>ก่อสร้างสะพาน คสล. หมู่ที่ 7 ตำบลดอนกำยาน ม.6 
ต.ดอนโพธิ์ทอง อ.เมือง ฯ จ.สพรรณบุรี</t>
  </si>
  <si>
    <t>ค่าก่อสร้างถนนลาดยาง Asphaltic concret (ช่วงที่ 3) 
ม.4,2 บ.บางกระพ้น ต.นางบวช อเดิมบางฯ จ.สุพรรณบุรี</t>
  </si>
  <si>
    <t>ปรับปรุงผิวจราจรลาดยาง Asphaltic concret หมู่ที่ 8  
ต.องค์พระ อ.ด่านช้าง -หมู่ที่ 4 ต.สมเด็จเจริญ อ.ห้วยกระเจา กาญจนบุรี</t>
  </si>
  <si>
    <t>รายจ่ายค่าติดตั้งระบบประปา</t>
  </si>
  <si>
    <t xml:space="preserve">ปรับปรุงผิวจราจรลาดยาง Asphaltic concret บ้านบางกุ้ง-วัดสารภี
หมู่ที่1,6 ต.สระแก้ว อ.เมือง ฯ เชื่อม หมู่ที่ 4 เชื่อมถนนเทศบาล 4
เขตเทศบาลต.ท่าเสด็จ อ.เมือง ฯ 
</t>
  </si>
  <si>
    <t>ก่อสร้างถนนคอนกรีตเสริมเหล็ก หมู่ที่ 7 ต.ดอนมะนาว - เชื่อม    หมู่ที่ 13 ตำบลทุ่งคอก อำเภอสองพี่น้อง (ช่วงที่ 3)</t>
  </si>
  <si>
    <t>ค่าก่อสร้างและซ่อมแซมห้องน้ำสำหรับผู้โดยสาร</t>
  </si>
  <si>
    <t>67</t>
  </si>
  <si>
    <t>รายจ่ายเพื่อบำรุงรักษาซ่อมแซมสิ่งก่อสร้าง : จ้างซ่อมปรับปรุงห้องน้ำ ชาย-หญิง บึงฉวาก</t>
  </si>
  <si>
    <t>68</t>
  </si>
  <si>
    <t>ปรับปรุงติดตั้งระบบ AHU ส่งลมเย็น อาคาร 3</t>
  </si>
  <si>
    <t>69</t>
  </si>
  <si>
    <t>ปรับปรุงผิวจราจรลาดยาง
สายบ้านหนองการ้อง- บ้านชัฏดงดำ อ.อู่ทอง</t>
  </si>
  <si>
    <t>70</t>
  </si>
  <si>
    <t>ปรับปรุงผิวจราจรลาดยาง
สายบ้านท่าไชย- บ้านดอนต้นกุ่ม อ.สองพี่น้อง</t>
  </si>
  <si>
    <t>71</t>
  </si>
  <si>
    <t>ปรับปรุงผิวจราจรลาดยาง
สายบ้านดอนกระเบื้อง- บ้านโคกงูเห่า อ.สองพี่น้อง</t>
  </si>
  <si>
    <t>72</t>
  </si>
  <si>
    <t>ปรับปรุงผิวจราจรลาดยาง
สายบ้านท่าตลาด- บ้านตะลุ่ม อ.บางปลาม้า</t>
  </si>
  <si>
    <t>73</t>
  </si>
  <si>
    <t>ปรับปรุงผิวจราจรลาดยาง
สายบ้านโพนไร่- บ้านปากคลองเจ็ก อ.บางปลาม้า</t>
  </si>
  <si>
    <t>74</t>
  </si>
  <si>
    <t>ปรับปรุงผิวจราจรลาดยาง
สายบ้านสวนสัก- บ้านหนองสาหร่าย อ.ดอนเจดีย์</t>
  </si>
  <si>
    <t>75</t>
  </si>
  <si>
    <t>ปรับปรุงผิวจราจรลาดยาง
สายบ้านป่าขี- อุทยานแห่งชาติพุเตย อ.ด่านช้าง</t>
  </si>
  <si>
    <t>76</t>
  </si>
  <si>
    <t>ปรับปรุงผิวจราจรลาดยาง
สายบ้านไผ่เกาะโพธิ์งาม- บ้านคันลำ อ.เมือง ฯ</t>
  </si>
  <si>
    <t>77</t>
  </si>
  <si>
    <t>ปรับปรุงผิวจราจรลาดยาง
สายบ้านนางพิมพ์ - บ้านบางกระพ้น อ.สามชุก</t>
  </si>
  <si>
    <t>78</t>
  </si>
  <si>
    <t>ปรับปรุงผิวจราจรลาดยาง
สายบ้านกล้วย- บ้านตาลลูกอ่อน อ.อู่ทอง</t>
  </si>
  <si>
    <t>79</t>
  </si>
  <si>
    <t>รายจ่ายเพื่อบำรุงรักษาซ่อมแซมสิ่งก่อสร้าง : ก่อสร้าซ่อมแซมและปรับปรุงดาดฟ้าและรอยต่อระหว่างตึก อาคาร 3</t>
  </si>
  <si>
    <t>710-6-03809-1</t>
  </si>
  <si>
    <t xml:space="preserve"> -2-</t>
  </si>
  <si>
    <t xml:space="preserve"> -3-</t>
  </si>
  <si>
    <t xml:space="preserve"> -4-</t>
  </si>
  <si>
    <t xml:space="preserve"> -5-</t>
  </si>
  <si>
    <t xml:space="preserve"> -6-</t>
  </si>
  <si>
    <t xml:space="preserve"> -7-</t>
  </si>
  <si>
    <t xml:space="preserve"> - 8-</t>
  </si>
  <si>
    <t xml:space="preserve"> - 9-</t>
  </si>
  <si>
    <t xml:space="preserve"> -10-</t>
  </si>
  <si>
    <t xml:space="preserve"> -11-</t>
  </si>
  <si>
    <t>เงินรับฝาก-เงินรางวัลบริหารจัดการฯ</t>
  </si>
  <si>
    <t>เงินรับฝากเงินรอคืนจังหวัด</t>
  </si>
  <si>
    <t>เงินสะสม ณ วันที่  1  ตุลาคม  2560</t>
  </si>
  <si>
    <t>เงินสะสม ณ วันที่ 30 กันยายน 2561</t>
  </si>
  <si>
    <t>เงินสะสม ณ วันที่ 30 กันยายน 2561  ประกอบด้วย</t>
  </si>
  <si>
    <t>2. เงินสะสมที่สามารถใช้ได้</t>
  </si>
  <si>
    <t>เงินอุดหนุนทั่วไป</t>
  </si>
  <si>
    <t>ภาษีจัดสรร</t>
  </si>
  <si>
    <t>เคหะและชุมชน</t>
  </si>
  <si>
    <t xml:space="preserve"> - หลักเกณฑ์ในการจัดทำงบแสดงฐานะการเงิน</t>
  </si>
  <si>
    <t xml:space="preserve"> การบันทึกบัญชีเพื่อจัดทำงบแสดงฐานะการเงินเป็นไปตามเกณฑ์เงินสดและเกณฑ์เงิดสดและเกณฑ์คงค้างตามประกาศ</t>
  </si>
  <si>
    <t>ท้องถิ่น เมื่อวันที่ 20 มีนาคม พ.ศ. 2558 และหนังสือสั่งการที่เกี่ยวข้อง</t>
  </si>
  <si>
    <r>
      <t xml:space="preserve">     </t>
    </r>
    <r>
      <rPr>
        <b/>
        <sz val="14"/>
        <rFont val="TH SarabunPSK"/>
        <family val="2"/>
      </rPr>
      <t xml:space="preserve">        ข้อมูลทั่วไปขององค์กรปกครองส่วนท้องถิ่น</t>
    </r>
  </si>
  <si>
    <t>สินทรัพย์หมุนเวียนอื่น</t>
  </si>
  <si>
    <t>รวมสินทรัพย์ไม่หมุนเวียน</t>
  </si>
  <si>
    <t>หมายเหตุ 4 เงินฝาก ก.ส.อ.</t>
  </si>
  <si>
    <t>หมายเหตุ 5 เงินฝากกองทุนส่งเสิรมอาชีพฝาก มท.</t>
  </si>
  <si>
    <r>
      <rPr>
        <b/>
        <sz val="14"/>
        <rFont val="TH SarabunPSK"/>
        <family val="2"/>
      </rPr>
      <t>หมายเหตุ 6 รายได้จากรัฐบาลค้างรับ</t>
    </r>
    <r>
      <rPr>
        <sz val="14"/>
        <rFont val="TH SarabunPSK"/>
        <family val="2"/>
      </rPr>
      <t xml:space="preserve">  </t>
    </r>
  </si>
  <si>
    <t>หมายเหตุ 8 สินทรัพย์หมุนเวียนอื่น</t>
  </si>
  <si>
    <t>หมายเหตุ 7 ลูกหนี้เงินสะสม</t>
  </si>
  <si>
    <t>หมายเหตุ 9 เงินฝากกองทุนส่งเสิรมอาชีพฝาก มท.</t>
  </si>
  <si>
    <t xml:space="preserve">หมายเหตุ 10 รายจ่ายค้างจ่าย </t>
  </si>
  <si>
    <t xml:space="preserve">หมายเหตุ 11 เงินรับฝาก </t>
  </si>
  <si>
    <t>หมายเหตุ 12 ลูกหนี้เงินสะสม</t>
  </si>
  <si>
    <t>หมายเหตุ 13 เจ้าหนี้เงินกู้ (ก.ส.อ.)</t>
  </si>
  <si>
    <t>หมายเหตุ 14 เงินสะสม</t>
  </si>
  <si>
    <t>รายละเอียดแนบท้ายหมายเหตุ 14 เงินสะสม</t>
  </si>
  <si>
    <t xml:space="preserve">กองทุนเงินส่งเสริมกิจการ </t>
  </si>
  <si>
    <t>องค์การบริหารส่วนจังหวัด</t>
  </si>
  <si>
    <t>โครงการก่อสร้าง</t>
  </si>
  <si>
    <t>อาคารสำนักงาน</t>
  </si>
  <si>
    <t>องค์การบริหารส่วน</t>
  </si>
  <si>
    <t xml:space="preserve">จังหวัดสุพรรณบุรี </t>
  </si>
  <si>
    <t>10 ปี</t>
  </si>
  <si>
    <t>เงินกู้ครบถ้วนแล้ว</t>
  </si>
  <si>
    <t>นับจากได้รับ</t>
  </si>
  <si>
    <t>(                                                        )</t>
  </si>
  <si>
    <t>.............................................................</t>
  </si>
  <si>
    <t>(                                                          )</t>
  </si>
  <si>
    <t>(                                                           )</t>
  </si>
  <si>
    <t>ปรับปรุงโดย</t>
  </si>
  <si>
    <t>ใบผ่าน</t>
  </si>
  <si>
    <t>...................................................................</t>
  </si>
  <si>
    <t>.....................................................................</t>
  </si>
  <si>
    <t>................................................................</t>
  </si>
  <si>
    <t>งบแสดงผลการดำเนินงานจ่ายจากรายรับและเงินสะสม</t>
  </si>
  <si>
    <r>
      <t xml:space="preserve">         </t>
    </r>
    <r>
      <rPr>
        <sz val="15"/>
        <rFont val="TH SarabunPSK"/>
        <family val="2"/>
      </rPr>
      <t>ผู้อำนวยการกองคลัง</t>
    </r>
  </si>
  <si>
    <r>
      <t xml:space="preserve">   </t>
    </r>
    <r>
      <rPr>
        <sz val="15"/>
        <rFont val="TH SarabunPSK"/>
        <family val="2"/>
      </rPr>
      <t>ปลัดองค์กรปกครองส่วนท้องถิ่น</t>
    </r>
  </si>
  <si>
    <r>
      <t xml:space="preserve">   </t>
    </r>
    <r>
      <rPr>
        <sz val="15"/>
        <rFont val="TH SarabunPSK"/>
        <family val="2"/>
      </rPr>
      <t>นายกองค์กรปกครองส่วนท้องถิ่น</t>
    </r>
  </si>
  <si>
    <t>.......................................................................</t>
  </si>
  <si>
    <t>....................................................................</t>
  </si>
  <si>
    <t xml:space="preserve">หมายเหตุ  ประกอบแสดงผลการดำเนินงาน </t>
  </si>
  <si>
    <t xml:space="preserve">       ค่าครุภัณฑ์ จ่ายจากเงินรายรับ  (หมายเหตุ1)</t>
  </si>
  <si>
    <t xml:space="preserve">โปรแกรมป้องกันไวรัสคอมพิวเตอร์และสปายแวร์ </t>
  </si>
  <si>
    <t>เครื่องโทรสาร 1 เครื่อง ใช้สำหรับกองการศึกษาฯ</t>
  </si>
  <si>
    <t xml:space="preserve">ค่าเช่าเครื่อง GPS ติดตามยานพาหนะเครื่องจักรกล งวดที่1 </t>
  </si>
  <si>
    <t>เก้าอี้สำนักงาน 4 ตัว ใช้สำหรับกองการศึกษาฯ</t>
  </si>
  <si>
    <t>ค่าเช่าเครื่อง GPS ติดตามยานพาหนะเครื่องจักรกล งวด2</t>
  </si>
  <si>
    <t>ค่าเครื่องโทรสารแบบใช้กระดาษธรรมดา canon รุ่น L170</t>
  </si>
  <si>
    <t xml:space="preserve">ค่าเช่าเครื่อง GPS ติดตามยานพาหนะเครื่องจักรกล งวด3 </t>
  </si>
  <si>
    <t xml:space="preserve">ค่าบำรุงรักษาระบบเครือข่ายพร้อมอุปกรณ์เชื่อมโยงสารสนเทศ </t>
  </si>
  <si>
    <t xml:space="preserve">เครื่องตัดหญ้าแบบล้อจักรยาน 2 เครื่องใช้ที่ดอนเจดีย์ </t>
  </si>
  <si>
    <t>ค่าเช่าเครื่อง GPS ติดตามยานพาหนะเครื่องจักรกล งวด4</t>
  </si>
  <si>
    <t>เก้าอี้สำนักงาน 3 ตัว ใช้สำหรับกองคลัง</t>
  </si>
  <si>
    <t>เครื่องปั๊มน้ำ 12 ตัว ใช้ที่สถานแสดงพันธุ์สัตว์น้ำบึงฉวาก</t>
  </si>
  <si>
    <t>วาล์วขนาด6นิ้ว 5ตัว ใช้ที่สถานแสดงพันธุ์สัตว์น้ำบึงฉวาก</t>
  </si>
  <si>
    <t>เครื่องปั๊มสแตนเลส 5 ตัว ใช้ที่สถานแสดงพันธุ์สัตว์น้ำบึงฉวาก</t>
  </si>
  <si>
    <t>เครื่องปั๊มสแตนเลส 10 ตัว ใช้ที่สถานแสดงพันธุ์สัตว์น้ำบึงฉวาก</t>
  </si>
  <si>
    <t>วาล์วขนาด4นิ้ว 5ตัว ใช้ที่สถานแสดงพันธุ์สัตว์น้ำบึงฉวาก</t>
  </si>
  <si>
    <t xml:space="preserve">เลื่อยจิ๊กซอขนาด 400 วัตต์ </t>
  </si>
  <si>
    <t xml:space="preserve">หินเจียร์ขนาด 4 นิ้ว </t>
  </si>
  <si>
    <t xml:space="preserve">แท่นตัดไฟฟ้าขนาด 14 นิ้ว </t>
  </si>
  <si>
    <t>ตู้เชื่อมไฟฟ้าขนาด 200 แอมป์หน้าจอดิจิตอล</t>
  </si>
  <si>
    <t xml:space="preserve">กล้องถ่ายภาพนิ่งระบบดิจิตอล cannon </t>
  </si>
  <si>
    <t xml:space="preserve">สว่านไฟฟ้า 1 เครื่อง </t>
  </si>
  <si>
    <t xml:space="preserve">ค่าจ้างซ่อมเครื่องซิลเลอร์ขนาด 10 ตัน อาคาร3 บึงฉวาก </t>
  </si>
  <si>
    <t xml:space="preserve">โทรศัพท์ไร้สาย 3 เครื่อง </t>
  </si>
  <si>
    <t xml:space="preserve">ครุภัณฑ์สำนักงานตู้เหล็ก 2 บาน </t>
  </si>
  <si>
    <t>ครุภัณฑ์สำนักงานตู้เหล็ก 4 ลิ้นชัก</t>
  </si>
  <si>
    <t xml:space="preserve">เครื่องสำรองไฟ 2 เครื่อง </t>
  </si>
  <si>
    <t>เครื่องสแกนเนอร์ 1 เครื่อง</t>
  </si>
  <si>
    <t xml:space="preserve">เครื่องพิมพ์เลเซอร์ 2 เครื่อง </t>
  </si>
  <si>
    <t>เครื่องคอมพิวเตอร์ 1 เครื่อง</t>
  </si>
  <si>
    <t xml:space="preserve">ค่าเช่าเครื่อง GPS ติดตามยานพาหนะเครื่องจักรกล งวด4 </t>
  </si>
  <si>
    <t xml:space="preserve">ค่าจัดซื้อตู้เหล็ก 2 ตู้ </t>
  </si>
  <si>
    <t xml:space="preserve">ค่าจัดซื้อโต๊ะทำงานพร้อมเก้าอี้ 2 ชุด </t>
  </si>
  <si>
    <t xml:space="preserve">ค่าจัดซื้อเครื่องคอมพิวเตอร์ Acer 1 เครื่อง </t>
  </si>
  <si>
    <t xml:space="preserve">ค่าบำรุงรักษาคอมพิวเตอร์โน๊ตบุ๊ค Acer บึงฉวาก </t>
  </si>
  <si>
    <t xml:space="preserve">ค่าเช่าบริการ web server งวดแรก ต.ค.60-มี.ค.61 </t>
  </si>
  <si>
    <t xml:space="preserve">           - 2 -</t>
  </si>
  <si>
    <t>ครุภัณฑ์โฆษณาและเผยแพร่ กล้องถ่ายภาพ</t>
  </si>
  <si>
    <t xml:space="preserve">ค่าเช่าเครื่องGPS ติดตามยานพาหนะเครื่องจักรกล60คัน งวด6 </t>
  </si>
  <si>
    <t>จัดซื้อคอมพิวเตอร์สำนักงาน</t>
  </si>
  <si>
    <t>ค่าพัฒนาเว็บไซต์ระบบการจัดเก็บภาษีออนไลน์</t>
  </si>
  <si>
    <t>ค่าจัดซื้อเครื่องชั่งไฟฟ้าทศนิยม2ตำแหน่ง บึงฉวาก</t>
  </si>
  <si>
    <t xml:space="preserve">ตู้เก็บแบบขนาด AO </t>
  </si>
  <si>
    <t xml:space="preserve">เครื่องชั่งดิจิตอลแบบตั้งโต๊ะ </t>
  </si>
  <si>
    <t xml:space="preserve">ค่าจัดซื้อคอมพิวเตอร์โน๊ตบุ๊ค 2 เครื่อง </t>
  </si>
  <si>
    <t>ค่าจัดซื้อคอมพิวเตอร์แบบประมวลผลแบบ2 จำนวน 2 เครื่อง</t>
  </si>
  <si>
    <t>ค่าจัดซื้อชั้นเหล็กวางเอกสาร 4 ชั้น</t>
  </si>
  <si>
    <t>ค่าเช่าเครื่องGPS ติดตามยานพาหนะเครื่องจักรกล60คัน งวด1</t>
  </si>
  <si>
    <t xml:space="preserve">ค่าจ้างซ่อมเครื่องผลิตโอโซนบ่อปลาฉลาม </t>
  </si>
  <si>
    <t xml:space="preserve">ค่าจ้างซ่อมเปลี่ยนบานประตูยึดลิฟท์อาคาร3 บึงฉวากฯ </t>
  </si>
  <si>
    <t xml:space="preserve">ค่าจ้างซ่อมเครื่องกำเนิดไฟฟ้าข้างอาคาร1,2 บึงฉวากฯ </t>
  </si>
  <si>
    <t>ค่าเช่าเครื่องGPS ติดตามยานพาหนะเครื่องจักรกล60คัน งวด2</t>
  </si>
  <si>
    <t>ค่าจัดซื้อชุดเครื่องหาค่าพิกัดด้อยสัญญาณดาวเทียม GNSSRTK พร้อมอุปกรณ์</t>
  </si>
  <si>
    <t>ค่าจ้างซ่อมเครื่องปรับอากาศ อ.1,2,3 และระบบซิลเลอร์ขนาด 140 ตัน</t>
  </si>
  <si>
    <t>ค่าจัดซื้อเครื่องคอมพิวเตอร์โน้ตบุ๊ค 1 เครื่อง</t>
  </si>
  <si>
    <t>ค่าจ้างเปลี่ยนน้ำยาเครื่องปรับอากาศระบบ VRV II บึงฉวาก</t>
  </si>
  <si>
    <t>ค่าจัดซื้อเครื่องวัดออกซิเจนในน้ำ 2 เครื่อง</t>
  </si>
  <si>
    <t>ค่าจัดซื้อชุดกล้องวงจรปิด IP Camera 61 ตัว อ.สองพี่น้อง อ. หนองหญ้าไซ อ.ศรีประจันต์ และ อ.เมือง</t>
  </si>
  <si>
    <t xml:space="preserve">ค่าบำรุงรักษากล้องวงจรปิด CCTV งวด1 </t>
  </si>
  <si>
    <t xml:space="preserve">ค่าเช่าเครื่องGPS ติดตามยานพาหนะเครื่องจักรกล60คัน งวด3 </t>
  </si>
  <si>
    <t xml:space="preserve">ค่าจัดซื้อเครื่องผลิตโอโซน(แบบเคลื่อนย้ายไม่ได้) 200 กก. ที่บึงฉวาก </t>
  </si>
  <si>
    <t>ค่าบำรุงรักษาระบบเครือข่ายพร้อมอุปกรณ์เชื่อมโยงสารสนเทศ งวด7</t>
  </si>
  <si>
    <t xml:space="preserve">ค่าจัดซื้อเครื่องผลิตโอโซน(แบบเคลื่อนย้ายไม่ได้) 80 กก. ที่บึงฉวาก </t>
  </si>
  <si>
    <t xml:space="preserve">ค่าบำรุงรักษากล้องวงจรปิดCCTV งวด2 </t>
  </si>
  <si>
    <t>ค่าเก้าอี้สำนักงาน 9 ตัว ใช้สำหรับหน่วยตรวสอบภายใน</t>
  </si>
  <si>
    <t>ค่าเช่าเครื่องGPS ติดตามยานพาหนะเครื่องจักรกล60คัน งวด4</t>
  </si>
  <si>
    <t>ค่าบำรุงรักษาระบบเครือข่ายพร้อมอุปกรณ์เชื่อมโยงสารสนเทศ งวด8</t>
  </si>
  <si>
    <t>เครื่องโทรสาร 3 เครื่อง ใช้สำหรับห้องนายก, ห้องรองนายก และสำนักปลัด</t>
  </si>
  <si>
    <t>เครื่องบันทึกเสียง ใช้สำหรับห้องสำนักปลัด</t>
  </si>
  <si>
    <t>เครื่องปรับอากาศชนิดแขวน 5 เครื่อง ภายในกองคลัง</t>
  </si>
  <si>
    <t>เก้าอี้แถว 4 ที่นั่ง 10 ชุด ภายในบึงฉวาก</t>
  </si>
  <si>
    <t xml:space="preserve">ค่าบำรุงรักษากล้องวงจรปิดCCTV งวด3 </t>
  </si>
  <si>
    <t>ค่าจัดซื้อเครื่องปรับอากาศชนิดแขวน 3 เครื่อง ภายในกองแผนและงบประมาณ</t>
  </si>
  <si>
    <t>ค่าจัดซื้อกล้องภาพนิ่งระบบดิจิตอลพร้อมเลนส์ Canon ใช้สำหรับสำนักปลัด</t>
  </si>
  <si>
    <t xml:space="preserve">           - 3 -  </t>
  </si>
  <si>
    <t>ค่าจัดซื้อครุภัณฑ์คอมพิวเตอร์ (เครื่องพิมพ์ Multifunction) ใช้สำหรับสำนักปลัด</t>
  </si>
  <si>
    <t>ค่าจัดซื้อเครื่องคอมพิวเตอร์ 2 เครื่อง ใช้สำหรับสำนักปลัด</t>
  </si>
  <si>
    <t>เครื่องปรับอากาศชนิดแขวน 2 เครื่อง  ภายในสำนักปลัด</t>
  </si>
  <si>
    <t>ค่าจ้างจัดบอร์ดนิทรรศการข้อมูลเรื่องปลาฉลาม จำนวน 5 ชิ้น บึงฉวาก</t>
  </si>
  <si>
    <t xml:space="preserve">ค่าจ้างซ่อมรถฟาร์มแทรคเตอร์ ทะเบียน ต-2003 สพ </t>
  </si>
  <si>
    <t xml:space="preserve">ค่าจ้างซ่อมรถมาสด้า ทะเบียน กข-4554 สพ </t>
  </si>
  <si>
    <t xml:space="preserve">ค่าจ้างซ่อมรถยนต์อีซูซุ ทะเบียน กค-1637 สพ </t>
  </si>
  <si>
    <t xml:space="preserve">ค่าจ้างซ่อมรถฟาร์มแทรคเตอร์ ทะเบียน ต-0801 สพ </t>
  </si>
  <si>
    <t>ค่าเครื่องนับธนบัตร 1 เครื่อง ใช้สำหรับกองคลัง</t>
  </si>
  <si>
    <t>ค่าจัดซื้อเครื่องพิมพ์ 2 เครื่อง ใช้สำหรับกองคลัง</t>
  </si>
  <si>
    <t>ค่าจัดซื้อเครื่องสำรองไฟ 8 เครื่อง ใช้สำหรับกองคลัง</t>
  </si>
  <si>
    <t>ค่าจัดซื้อเครื่องคอมพิวเตอร์ 8 เครื่อง ใช้สำหรับกองคลัง</t>
  </si>
  <si>
    <t xml:space="preserve">ค่าจ้างซ่อมเปลี่ยนเครื่องปั้มน้ำภายในบ้านพักข้าราชการ(แฟลต3) </t>
  </si>
  <si>
    <t>ค่าจัดซื้อเครื่องปรับอากาศ 1 เครื่อง ใช้สำหรับกองพัสดุ</t>
  </si>
  <si>
    <t>ค่าจัดซื้อเครื่องคอมพิวเตอร์ประมวลผล แบบ 2 ใช้สำหรับกองการศึกษาฯ</t>
  </si>
  <si>
    <t>ค่าจัดซื้อเครื่องคอมพิวเตอร์ 1 เครื่อง ใช้สำหรับกองการศึกษาฯ</t>
  </si>
  <si>
    <t>ค่าจัดซื้อเครื่องคอมพิวเตอร์โน้ตบุ๊คประมวลผล แบบ 1 ใช้สำหรับกองการศึกษาฯ</t>
  </si>
  <si>
    <t>ค่าจัดซื้อชุดขุดเจาะและเก็บตัวอย่างดินแต่ละชั้นความลึก ใช้สำหรับกองช่าง</t>
  </si>
  <si>
    <t>ค่าจ้างทำป้ายตัวอักษรบึงฉวาก 1 ป้าย ที่บึงฉวาก</t>
  </si>
  <si>
    <t>ค่าจ้างซ่อมแซมเปลี่ยนชิ้นส่วนอะไหล่เรือพอนทูน (โป๊ะ) รหัส 003-49-0001</t>
  </si>
  <si>
    <t>ค่าจัดซื้อโต๊ะตั้งคอมพิวเตอร์พร้อมเก้าอี้ 2 ชุด ใช้สำหรับกองการศึกษาฯ</t>
  </si>
  <si>
    <t>ค่าจัดซื้อตู้ชั้นเก็บแฟ้มเอกสาร 1 ตู้ ใช้สำหรับกองการศึกษาฯ</t>
  </si>
  <si>
    <t xml:space="preserve">ค่าเช่าเครื่องGPS ติดตามยานพาหนะเครื่องจักรกล60คัน งวด5 </t>
  </si>
  <si>
    <t xml:space="preserve">ค่าเช่าพื้นที่ระบบจัดเก็บภาษีออนไลน์ </t>
  </si>
  <si>
    <t>เครื่องคอมพิวเตอร์ สำหรับงานตัดต่อวีดีโอ 1 เครื่อง</t>
  </si>
  <si>
    <t>โครงการเพิ่มประสิทธิภาพระบบเครือข่าย</t>
  </si>
  <si>
    <t>โครงการเพิ่มประสิทธิภาพการบันทึกภาพของระบบกล้องโทรทัศน์วงจรปิด</t>
  </si>
  <si>
    <t>เครื่องคอมพิวเตอร์ แบบที่ 2 จำนวน 10 เครื่อง</t>
  </si>
  <si>
    <t>เครื่องพิมพ์ Multifunction จำนวน 10 เครื่อง</t>
  </si>
  <si>
    <t>เครื่องสำรองไฟ จำนวน 10 เครื่อง</t>
  </si>
  <si>
    <t>เครื่องปรับอากาศ แบบแยกส่วน ชนิดแขวน (มีระบบฟอกอากาศ) ขนาด30,000 บีทียู</t>
  </si>
  <si>
    <t>เครื่องตัดถ่างพร้อมอุปกรณ์</t>
  </si>
  <si>
    <t>รถกระเช้าชนิด 6 ล้อ</t>
  </si>
  <si>
    <t>รถขุดตีนตะขาบชนิดมีแขนยาวพิเศษ</t>
  </si>
  <si>
    <t>รถสุขาเคลื่อนที่ ชนิด 6 ล้อ</t>
  </si>
  <si>
    <t>รถบดล้อเหล็กขนาดไม่น้อกว่า 3 ตัน พร้อมเทเลอร์ลากจูง</t>
  </si>
  <si>
    <t>โครงการเพิ่มประสิทธิภาพในการป้องกันชีวิตและทรัพย์สินของประชาชน</t>
  </si>
  <si>
    <t>เครื่องอัดอากาศบริสุทธิ์</t>
  </si>
  <si>
    <t>ชุดดับเพลิงพร้อมเครื่องช่วยหายใจ</t>
  </si>
  <si>
    <t xml:space="preserve">           - 4 -  </t>
  </si>
  <si>
    <t>เรือดันผัก</t>
  </si>
  <si>
    <t>เรือพอนทูน</t>
  </si>
  <si>
    <t>โครงการเพิ่มการรักษาความปลอดภัยของนักท่องเที่ยว</t>
  </si>
  <si>
    <t>จ้างที่ปรึกษาโครงการพัฒนาท้องถิ่นสู่เมืองอัจฉริยที่ยั่งยืน</t>
  </si>
  <si>
    <t>รถเกลี่ยดิน</t>
  </si>
  <si>
    <t>เครื่องคอมพิวเตอร์แม่ข่าย แบบที่ 1 จำนวน 1 เครื่อง</t>
  </si>
  <si>
    <t>โครงการจ้างบำรุงรักษาระบบเครือข่ายพร้อมอุปกรณ์เชื่อมโยงระบบสารสนเทศ</t>
  </si>
  <si>
    <t>โครงการจ้างเหมาบำรุงรักษากล้องวงจรปิด(CCTV)</t>
  </si>
  <si>
    <t>ค่าจัดซื้อตัวลากจูงขนย้ายเรือท้องแบน จำนวน 1 คัน</t>
  </si>
  <si>
    <t>รายจ่ายเพื่อซ่อมแซมบำรุงรักษาโครงสร้างครุภัณฑ์ขนาดใหญ่</t>
  </si>
  <si>
    <t>ค่าจัดซื้อมาสคอส จำนวน 6 ตัว</t>
  </si>
  <si>
    <t>ค่าจัดซื้อหุ่นไฟเบอร์กลาส จำนวน 10 ตัว</t>
  </si>
  <si>
    <t>*รายการกันเงินรายจ่าย กรณีไม่ได้ก่อหนี้ผูกพัน รายการที่ 105 - 124</t>
  </si>
  <si>
    <t>*รายการกันเงินรายจ่าย กรณีก่อหนี้ผูกพัน รายการที่ 125 - 134</t>
  </si>
  <si>
    <t xml:space="preserve">       ค่าที่ดินและสิ่งก่อสร้าง จ่ายจากเงินรายรับ  (หมายเหตุ 2)</t>
  </si>
  <si>
    <t xml:space="preserve">ค่าก่อสร้างอาคารสำนักงานอบจ.หลังใหม่ ระยะ2 งวดที่26 </t>
  </si>
  <si>
    <t xml:space="preserve">โครงการก่อสร้างขยายคันทางเสริมคันทางเดิมลำรางจระเข้แปดตัว หมู่ที่ 7 </t>
  </si>
  <si>
    <t>ต.หนองโอ่ง - หมู่ที่ 6 ต.เจดีย์ อ.อู่ทอง</t>
  </si>
  <si>
    <t>ค่าจ้างปรับปรุงภูมิทัศน์คุ้มขุนแผน</t>
  </si>
  <si>
    <t>โครงการปรับปรุงผิวจราจรลาดยางสายบ้านบางแม่หม้าย - บ้านคูบัว อ.บางปลาม้า</t>
  </si>
  <si>
    <t xml:space="preserve">โครงการก่อสร้างถนนคอนกรีตเสริมเหล็กต่อจากถนนคสล.เดิมม.5 </t>
  </si>
  <si>
    <t>ต.ดอนเจดีย์ถึงเขตเทศบาล ต.ดอนเจดีย์ อ.ดอนเจดีย์</t>
  </si>
  <si>
    <t>โครงการปรับปรุงผิวจราจรลาดยางสายบ.ประทุนทอง-บ.ดอนมะเกลือ อ.สองพี่น้อง</t>
  </si>
  <si>
    <t xml:space="preserve">โครงการซ่อมแซมถนนลาดยางเดิม (ช่วงที่2) ม.5 บ้านบึงคา </t>
  </si>
  <si>
    <t>ต.สาลี อ.บางปลาม้า - ม.4 ต.บ้านช้าง อ.สองพี่น้อง</t>
  </si>
  <si>
    <t>ค่าจ้างดำเนินการติดตั้งระบบไฟฟ้าขยายเขตระบบจำหน่ายไฟฟ้าแรงสูงใช้กับสำนักงาน อบจ.</t>
  </si>
  <si>
    <t>โครงการก่อสร้างขยายคันทางเชื่อมถนน 333 ม.14 ต.หนองโอ่ง-ม.20 ต.ดอนคา อ.อู่ทอง</t>
  </si>
  <si>
    <t xml:space="preserve">โครงการก่อสร้างขยายคันทางเชื่อมถนนคสล.หลังวัดหนองหลุม </t>
  </si>
  <si>
    <t>ม.14 ต.หนองโอ่ง-ม.20 ต.ดอนคา อ.อู่ทอง</t>
  </si>
  <si>
    <t xml:space="preserve">โครงการก่อสร้างถนนคอนกรีตเสริมเหล็ก บ.หนองอุโลก ม.3 ต.หนองมะค่าโมง </t>
  </si>
  <si>
    <t>อ.ด่านช้าง-บ.หนองอิงพิง ม.7 ต.หนองกระทุ่ม อ.เดิมบางนางบวช</t>
  </si>
  <si>
    <t>ค่าจ้างปรับปรุงเปลี่ยนพรม อาคาร3 บึงฉวากฯ</t>
  </si>
  <si>
    <t>โครงการก่อสร้างถนนลาดยาง AC ม.5 บ.รางขโมย ต.องครักษ์-ต.ไผ่กองดิน อ.บางปลาม้า</t>
  </si>
  <si>
    <t xml:space="preserve">โครงการก่อสร้างถนนคอนกรีตเสริมเหล็กต่อจากถนนคสล.เดิม ม.5,10 </t>
  </si>
  <si>
    <t>ต.ทะเลบก -เทศบาลตำบลสระกระโจม อ.ดอนเจดีย์</t>
  </si>
  <si>
    <t>โครงการก่อสร้างถนนลาดยาง cape seal สายบ.ป่าสัก ต่อจากถนนลาดยางเดิม ม.12</t>
  </si>
  <si>
    <t>ต.หนองมะค่าโมง - ต.ด่านช้าง อ.ด่านช้าง</t>
  </si>
  <si>
    <t xml:space="preserve">โครงการก่อสร้างถนนลาดยาง cape seal สายบ้านโป่งขาม - บ้านหนองอิงพิง </t>
  </si>
  <si>
    <t>ต่อจากม.16 ต.หนองมะค่าโมง อ.ด่านช้าง</t>
  </si>
  <si>
    <t xml:space="preserve">โครงการก่อสร้างถนนลาดยาง cape seal (ช่วงที่3) ม.1,4 ต.ปากน้ำ-ม.11  </t>
  </si>
  <si>
    <t>ต.เดิมบาง อ.เดิมบางนางบวช</t>
  </si>
  <si>
    <t>โครงการปรับปรุงผิวจราจรลาดยางแอลฟัลท์ติกคอนกรีต</t>
  </si>
  <si>
    <t>สายบ้านบางขวาง - บ้านท่าพิกุลทอง</t>
  </si>
  <si>
    <t>สายบ้านดอนปรู - บ้านโพธิ์นฤมิตร อ.ศรีประจันต์</t>
  </si>
  <si>
    <t>ค่าจ้างดำเนินการติดตั้งระบบไฟฟ้าขยายเขตระบบจำหน่ายไฟฟ้าแรงสูงใช้กับสำนักงาน อบจ. แห่งใหม่</t>
  </si>
  <si>
    <t xml:space="preserve">โครงการก่อสร้างถนนลาดยาง cape seal สายบ้านไร่ไกลทาง ม.1 </t>
  </si>
  <si>
    <t>บ.ทับกระดาน ต.นิคมกระเสียว ถึง ต.ห้วยขมิ้น อ.ด่านช้าง</t>
  </si>
  <si>
    <t xml:space="preserve">               -  2  - </t>
  </si>
  <si>
    <t>โครงการก่อสร้างถนน ม.9,7 ต.หนองกระทุ่ม อ.เดิมบางฯ</t>
  </si>
  <si>
    <t>โครงการปรับปรุงผิวจราจร บ.ท่านางเริง-คูเมือง อ.เดิมบางฯ</t>
  </si>
  <si>
    <t>โครงการปรับปรุงผิวจราจร บ.กุ่มโคก-กาบบัว อ.เดิมบางฯ</t>
  </si>
  <si>
    <t>โครงการปรับปรุงผิวจราจร บ.ไผ่เกาะงาม-บ.คันลำ อ.เมือง</t>
  </si>
  <si>
    <t>โครงการก่อสร้างถนนคสล.ต่อจากถนนคสล.เดอม ม.3 ต.วังหว้า-ม.7 ต.หนองสาหร่าย อ.ดอนเจดีย์</t>
  </si>
  <si>
    <t>ค่าจ้างปรับปรุงภูมิทัศน์ภายในคุ้มขุนแผน</t>
  </si>
  <si>
    <t xml:space="preserve">โครงการก่อสร้างถนนลาดยางAC ม.4 บ.ห้วยม้าลอย ต.หนองสาหร่าย อ.ดอนเจดีย์ - ม.7 </t>
  </si>
  <si>
    <t>ต.หนองราชวัตร อ.หนองหญ้าไซ</t>
  </si>
  <si>
    <t>โครงการปรับปรุงผิวจราจรสาย บ.จิกรากข่า - บ.สระกระโจม อ.ดอนเจดีย์</t>
  </si>
  <si>
    <t>โครงการปรับปรุงคันกั้นน้ำ(ช่วงที่2) ม.3 ต.สวนแตง อ.เมืองเชื่อมต่อ ม.5 ต.เจดีย์ อ.อู่ทอง</t>
  </si>
  <si>
    <t>โครงการปรับปรุงคันกั้นน้ำ ม.2 ต.บางใหญ่- ม.5 ต.วัดดาว อ.บางปลาม้า</t>
  </si>
  <si>
    <t>โครงการปรับปรุงผิวจราจรลาดยางแอลฟัลท์ติกคอนกรีตสาย บ.โคกคราม-บ.พรมแดน อ.บางปลาม้า</t>
  </si>
  <si>
    <t>โครงการปรับปรุงผิวจราจรลาดยางแอลฟัลท์ติกคอนกรีตสาย บ.บึง-บ.หัวป่าน้อย อ.เมือง</t>
  </si>
  <si>
    <t xml:space="preserve">โครงการก่อสร้างถนนลาดยางAC ม.14 บ้านเนินสมบัติ ถ.ซอยครัวปลาไหลไร้ก้าง ต.จระเข้สามพัน </t>
  </si>
  <si>
    <t>อ.อู่ทอง จ.สุพรรณบุรี - เขต ต.สระลงเรือ อ.ห้วยกระเจา จ.กาญจนบุรี</t>
  </si>
  <si>
    <t>โครงการก่อสร้างถนนลาดยางAC (ช่วง3) ม.14 ต.จรเข้สามพัน - ทางหลวงแผ่นดิน3342 อ.อู่ทอง</t>
  </si>
  <si>
    <t>โครงการก่อสร้างถนนลาดยางAC ถ.มาลัยแมน 321 ซุ้มประตู ต.จรเข้สามพัน</t>
  </si>
  <si>
    <t>โครงการปรับปรุงผิวจราจรลาดยางAC สายบ.สวนสัก - บึงหนองสาหร่าย อ.ดอนเจดีย์</t>
  </si>
  <si>
    <t>โครงการปรับปรุงผิวจราจรลาดยางAC สายบ้านบึง - บ.หัวป่าน้อย อ.เมือง</t>
  </si>
  <si>
    <t>โครงการก่อสร้างถนนลาดยางAC จากภนนมาลัยแมน321 (ซอยPRเก่า) ต.จระเข้สามพัน อ.อู่ทอง</t>
  </si>
  <si>
    <t xml:space="preserve">โครงการก่อสร้างถนนลาดยางAC คันคลองชลประทานมะขามเฒ่า-อู่ทอง </t>
  </si>
  <si>
    <t>ม.3 บ.หนองหัวรัง ต.บ้านสระ-ต.หนองผักนาก อ.สามชุก</t>
  </si>
  <si>
    <t>รายจ่ายเพื่อติดตั้งระบบประปา</t>
  </si>
  <si>
    <t>ก่อสร้างถนนคอนกรีตเสริมเหล็ก ม.7 ต.ดอนมะนาว-เชื่อมม.13 ต. ทุ่งคอก อ.สองพี่น้อง(ช่วงที่3)</t>
  </si>
  <si>
    <t>ก่อสร้างถนนลาดยาง AC ม.14 ต.จรเข้สามพัน อ.อู่ทอง</t>
  </si>
  <si>
    <t>ก่อสร้างถนนลาดยาง cape seal สายคลองยายแก้ว - กระจัน(ช่วง2) ม.7 ต.อู่ทอง</t>
  </si>
  <si>
    <t>เชื่อมต่อ ต.กระจัน อ.อู่ทอง</t>
  </si>
  <si>
    <t>ก่อสร้างถนนลาดยาง AC (ช่วงที่3) ม.4,2 บ้านบางกระพ้น ต.นางบวช</t>
  </si>
  <si>
    <t>ก่อสร้างสะพานคอนกรีตเสริมเหล็ก ข้ามคลองมะขามเฒ่า-อู่ทอง สร้างสะพานลาดยาง AC</t>
  </si>
  <si>
    <t>เลียบคันคลองชลประทาน ม.2 ต.พลับพลาไชยเชื่อม ม.10 ต.ดอนคา อ.อู่ทอง</t>
  </si>
  <si>
    <t>ก่อสร้างสะพานคอนกรีตเสริมเหล็ก ม.7 ต.ดอนกำยาน เชื่อม ม.6 ต.ดอนโพธิ์ทอง อ.เมือง</t>
  </si>
  <si>
    <t xml:space="preserve">               -  3  - </t>
  </si>
  <si>
    <t xml:space="preserve">ปรับปรุงผิวจราจรลาดยาง AC เริ่มจากถนนสายบ้านบางกุ้ง-วัดสารภี ม.1,6 ต.สระแก้ว อ.เมือง </t>
  </si>
  <si>
    <t>เชื่อม ถนนเทศบาล4 เขตเทศบาลตำบลท่าเสด็จ อ.เมือง (ช่วงที่2)</t>
  </si>
  <si>
    <t>ปรับปรุงผิวจราจรลาดยาง ม.8 ต.องค์พระ อ.ด่านช้าง</t>
  </si>
  <si>
    <t>ปรับปรุงผิวจราจรลาดยางพารา AC สายบ้านกล้วย - บ้านตาลลูกอ่อน อ.อู่ทอง</t>
  </si>
  <si>
    <t>ปรับปรุงผิวจราจร AC สายบ้านท่าตลาด - บ้านตะลุ่ม อ.บางปลาม้า</t>
  </si>
  <si>
    <t>ค่าก่อสร้างซ่อมแซมห้องน้ำสำหรับผู้โดยสาร</t>
  </si>
  <si>
    <t>ปรับปรุงติดตั้งระบบ AHU ส่งลมเย็น</t>
  </si>
  <si>
    <t>ก่อสร้างปรับปรุงขยายผิวจราจรลาดยางแบบAC ม.3 ต.อู่ทอง เชื่อมต่อ ม.11 ต.หนองโอ่ง อ.อู่ทอง</t>
  </si>
  <si>
    <t>ก่อสร้างดาดคอนกรีตเสริมเหล็กและฝังท่อระบายน้ำ เริ่มจากบ้านนางเสาะ เผ่าพงษ์คล้าย</t>
  </si>
  <si>
    <t>ม.3 ถึงเขต ม.7 ต.บ้านโพธิ์ ไปเชื่อม ม.6 ต.พิหารแดง อ.เมือง</t>
  </si>
  <si>
    <t>ก่อสร้างถนนคอนกรีตเสริมเหล็ก (ช่วงที่2) ม.6 ต.หนองบ่อ อ.สองพี่น้อง - ต.รางหวาย อ.พนมทวน</t>
  </si>
  <si>
    <t>ก่อสร้างถนนคอนกรีตเสริมเหล็ก ม.2 ต.ทะเลบก - ม.8 ต.ดอนเจดีย์ อ.ดอนเจดีย์ (ช่วงที่1)</t>
  </si>
  <si>
    <t>ก่อสร้างถนนคอนกรีตเสริมเหล็ก ม.5 ต.หนองโอ่ง เชื่อมต่อ ม.14 ต.จรเข้สามพัน อ.อู่ทอง(ช่วงที่2)</t>
  </si>
  <si>
    <t>ก่อสร้างถนนลาดยาง AC คันคลองชลประทาน ช่วงที่2 ม.11,7 ต.วังลึก อ.สามชุก - ม.3</t>
  </si>
  <si>
    <t>ต.ดอนปรู อ.ศรีประจันต์</t>
  </si>
  <si>
    <t xml:space="preserve">ก่อสร้างถนนลาดยาง AC ม.5 ต.ดอนกำยาน บ้านพันตำลึง อ.เมือง </t>
  </si>
  <si>
    <t>ก่อสร้างถนนลาดยาง Cape seal บ้านเขาธง ต.องค์พระ อ.ด่านช้าง - ต.สมเด็จเจริญ</t>
  </si>
  <si>
    <t>อำเภอหนองปรือ จังหวัดกาญจนบุรี</t>
  </si>
  <si>
    <t>ก่อสร้างปรับปรุงถนนลาดยาง AC สายบ้านคันลำ - บ้านไผ่วงษ์</t>
  </si>
  <si>
    <t>ม.2 ต.ดอนตาล อ.เมืองสุพรรณบุรี - ต.ไผ่วงษ์ อ.วิเศษชัยชาญ จ.อ่างทอง</t>
  </si>
  <si>
    <t>ปรับปรุงผิวจราจรถนนลาดยาง AC สายบ้านดอนกระเบื้อง - บ้านโคกงูเห่า อ.สองพี่น้อง</t>
  </si>
  <si>
    <t>ปรับปรุงผิวจราจรถนนลาดยาง AC สายบ้านท่าไชย - บ้านดอนต้นกุ่ม อ.สองพี่น้อง</t>
  </si>
  <si>
    <t>ปรับปรุงผิวจราจรถนนลาดยาง AC สายบ้านท่าตลาด - บ้านตะลุ่ม อ.บางปลาม้า</t>
  </si>
  <si>
    <t>ปรับปรุงผิวจราจรถนนลาดยาง AC สายบ้านนางพิมพ์ - บ้านบางกระพ้น อ.สามชุก</t>
  </si>
  <si>
    <t>ปรับปรุงผิวจราจรถนนลาดยาง AC สายบ้านป่าขี - อุทยานแห่งชาติพุเตย อ.ด่านช้าง</t>
  </si>
  <si>
    <t>ปรับปรุงผิวจราจรถนนลาดยาง AC สายบ้านไผ่เกาะโพธิ์งาม - บ้านคันลำ อ.เมือง</t>
  </si>
  <si>
    <t>ปรับปรุงผิวจราจรถนนลาดยาง AC สายบ้านโพนไร่ - บ้านปากคลองเจ๊ก อ.บางปลาม้า</t>
  </si>
  <si>
    <t>ปรับปรุงผิวจราจรถนนลาดยาง AC สายบ้านสวนสัก - บ้านหนองสาหร่าย อ.ดอนเจดีย์</t>
  </si>
  <si>
    <t>ปรับปรุงผิวจราจรถนนลาดยาง AC สายบ้านหนองการ้อง - บ้านชัฎดงดำ อ.อู่ทอง</t>
  </si>
  <si>
    <t>ปรับปรุงคันกั้นน้ำ บ้านลำบัว ม.9, 11 ต.โคกคราม อ.บางปลาม้า ช่วงที่3</t>
  </si>
  <si>
    <t xml:space="preserve"> เชื่อมเขต ต.โคกโคเฒ่า อ.เมืองสุพรรณบุรี</t>
  </si>
  <si>
    <t>*รายการกันเงินรายจ่าย กรณีไม่ได้ก่อหนี้ผูกพัน รายการที่ 42 - 54</t>
  </si>
  <si>
    <t>*รายการกันเงินรายจ่าย กรณีก่อหนี้ผูกพัน รายการที่ 55 - 77</t>
  </si>
  <si>
    <t>รวมจำนวน 81 โครงการ เป็นเงินทั้งสิ้น</t>
  </si>
</sst>
</file>

<file path=xl/styles.xml><?xml version="1.0" encoding="utf-8"?>
<styleSheet xmlns="http://schemas.openxmlformats.org/spreadsheetml/2006/main">
  <numFmts count="6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\t&quot;฿&quot;#,##0_);\(\t&quot;฿&quot;#,##0\)"/>
    <numFmt numFmtId="204" formatCode="\t&quot;฿&quot;#,##0_);[Red]\(\t&quot;฿&quot;#,##0\)"/>
    <numFmt numFmtId="205" formatCode="\t&quot;฿&quot;#,##0.00_);\(\t&quot;฿&quot;#,##0.00\)"/>
    <numFmt numFmtId="206" formatCode="\t&quot;฿&quot;#,##0.00_);[Red]\(\t&quot;฿&quot;#,##0.00\)"/>
    <numFmt numFmtId="207" formatCode="m/d"/>
    <numFmt numFmtId="208" formatCode="0.0"/>
    <numFmt numFmtId="209" formatCode="0.000"/>
    <numFmt numFmtId="210" formatCode="\(#,##0.00\)_);\(#,##0.00\)"/>
    <numFmt numFmtId="211" formatCode="_-* #,##0.000_-;\-* #,##0.000_-;_-* &quot;-&quot;??_-;_-@_-"/>
    <numFmt numFmtId="212" formatCode="_-* #,##0.0000_-;\-* #,##0.0000_-;_-* &quot;-&quot;??_-;_-@_-"/>
    <numFmt numFmtId="213" formatCode="_-* #,##0.00000_-;\-* #,##0.00000_-;_-* &quot;-&quot;??_-;_-@_-"/>
    <numFmt numFmtId="214" formatCode="#,##0.00_ ;\-#,##0.00\ "/>
    <numFmt numFmtId="215" formatCode="_(* #,##0_);_(* \(#,##0\);_(* &quot;-&quot;??_);_(@_)"/>
    <numFmt numFmtId="216" formatCode="[$-F800]dddd\,\ mmmm\ dd\,\ yyyy"/>
    <numFmt numFmtId="217" formatCode="[$-41E]d\ mmmm\ yyyy"/>
    <numFmt numFmtId="218" formatCode="_(* #,##0.000_);_(* \(#,##0.000\);_(* &quot;-&quot;??_);_(@_)"/>
    <numFmt numFmtId="219" formatCode="[$-409]dddd\,\ mmmm\ dd\,\ yyyy"/>
    <numFmt numFmtId="220" formatCode="[$-409]h:mm:ss\ AM/PM"/>
    <numFmt numFmtId="221" formatCode="&quot;ใช่&quot;;&quot;ใช่&quot;;&quot;ไม่ใช่&quot;"/>
    <numFmt numFmtId="222" formatCode="&quot;จริง&quot;;&quot;จริง&quot;;&quot;เท็จ&quot;"/>
    <numFmt numFmtId="223" formatCode="&quot;เปิด&quot;;&quot;เปิด&quot;;&quot;ปิด&quot;"/>
    <numFmt numFmtId="224" formatCode="[$€-2]\ #,##0.00_);[Red]\([$€-2]\ #,##0.00\)"/>
    <numFmt numFmtId="225" formatCode="_(* #,##0.0_);_(* \(#,##0.0\);_(* &quot;-&quot;??_);_(@_)"/>
    <numFmt numFmtId="226" formatCode="#,##0.0"/>
    <numFmt numFmtId="227" formatCode="_-* #,##0_-;\-* #,##0_-;_-* &quot;-&quot;??_-;_-@_-"/>
    <numFmt numFmtId="228" formatCode="_(* #,##0.0000_);_(* \(#,##0.0000\);_(* &quot;-&quot;??_);_(@_)"/>
    <numFmt numFmtId="229" formatCode="_(* #,##0.00000_);_(* \(#,##0.00000\);_(* &quot;-&quot;??_);_(@_)"/>
    <numFmt numFmtId="230" formatCode="_(* #,##0.000000_);_(* \(#,##0.000000\);_(* &quot;-&quot;??_);_(@_)"/>
    <numFmt numFmtId="231" formatCode="mmm\-yyyy"/>
    <numFmt numFmtId="232" formatCode="[$-107041E]d\ mmm\ yy;@"/>
    <numFmt numFmtId="233" formatCode="[$-D000000]#,##0.00"/>
    <numFmt numFmtId="234" formatCode="[&lt;=99999999][$-D000000]0\-####\-####;[$-D000000]#\-####\-####"/>
    <numFmt numFmtId="235" formatCode="_-* #,##0.0_-;\-* #,##0.0_-;_-* &quot;-&quot;??_-;_-@_-"/>
    <numFmt numFmtId="236" formatCode="[$-1041E]#,##0.00;\-#,##0.00"/>
    <numFmt numFmtId="237" formatCode="[$-1041E]#,##0.00;\(#,##0.00\);&quot;-&quot;"/>
    <numFmt numFmtId="238" formatCode="#,##0.0_ ;\-#,##0.0\ "/>
  </numFmts>
  <fonts count="87">
    <font>
      <sz val="14"/>
      <name val="Cordia New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Arial"/>
      <family val="2"/>
    </font>
    <font>
      <sz val="14"/>
      <name val="BrowalliaUPC"/>
      <family val="2"/>
    </font>
    <font>
      <sz val="16"/>
      <name val="TH SarabunPSK"/>
      <family val="2"/>
    </font>
    <font>
      <b/>
      <sz val="16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sz val="10"/>
      <name val="TH SarabunPSK"/>
      <family val="2"/>
    </font>
    <font>
      <b/>
      <sz val="13"/>
      <name val="TH SarabunPSK"/>
      <family val="2"/>
    </font>
    <font>
      <sz val="13"/>
      <name val="TH SarabunPSK"/>
      <family val="2"/>
    </font>
    <font>
      <sz val="11"/>
      <name val="Tahoma"/>
      <family val="2"/>
    </font>
    <font>
      <b/>
      <sz val="11"/>
      <name val="TH SarabunPSK"/>
      <family val="2"/>
    </font>
    <font>
      <sz val="11"/>
      <name val="TH SarabunPSK"/>
      <family val="2"/>
    </font>
    <font>
      <sz val="14"/>
      <name val="Browallia New"/>
      <family val="2"/>
    </font>
    <font>
      <b/>
      <sz val="15"/>
      <color indexed="8"/>
      <name val="TH SarabunPSK"/>
      <family val="2"/>
    </font>
    <font>
      <u val="single"/>
      <sz val="13"/>
      <name val="TH SarabunPSK"/>
      <family val="2"/>
    </font>
    <font>
      <sz val="13"/>
      <name val="Cordia New"/>
      <family val="2"/>
    </font>
    <font>
      <u val="singleAccounting"/>
      <sz val="13"/>
      <name val="TH SarabunPSK"/>
      <family val="2"/>
    </font>
    <font>
      <u val="single"/>
      <sz val="11"/>
      <name val="TH SarabunPSK"/>
      <family val="2"/>
    </font>
    <font>
      <u val="singleAccounting"/>
      <sz val="14"/>
      <name val="TH SarabunPSK"/>
      <family val="2"/>
    </font>
    <font>
      <b/>
      <u val="doubleAccounting"/>
      <sz val="14"/>
      <name val="TH SarabunPSK"/>
      <family val="2"/>
    </font>
    <font>
      <b/>
      <u val="singleAccounting"/>
      <sz val="14"/>
      <name val="TH SarabunPSK"/>
      <family val="2"/>
    </font>
    <font>
      <b/>
      <sz val="13.5"/>
      <name val="TH SarabunPSK"/>
      <family val="2"/>
    </font>
    <font>
      <sz val="13.5"/>
      <name val="Cordia New"/>
      <family val="2"/>
    </font>
    <font>
      <sz val="15"/>
      <name val="TH SarabunPSK"/>
      <family val="2"/>
    </font>
    <font>
      <sz val="14"/>
      <color indexed="8"/>
      <name val="TH SarabunPSK"/>
      <family val="2"/>
    </font>
    <font>
      <sz val="9"/>
      <name val="Tahoma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2"/>
      <color indexed="8"/>
      <name val="TH SarabunPSK"/>
      <family val="2"/>
    </font>
    <font>
      <b/>
      <sz val="12"/>
      <color indexed="8"/>
      <name val="TH SarabunPSK"/>
      <family val="2"/>
    </font>
    <font>
      <b/>
      <sz val="16"/>
      <color indexed="8"/>
      <name val="TH SarabunPSK"/>
      <family val="2"/>
    </font>
    <font>
      <b/>
      <sz val="14"/>
      <color indexed="8"/>
      <name val="TH SarabunPSK"/>
      <family val="2"/>
    </font>
    <font>
      <sz val="15"/>
      <color indexed="8"/>
      <name val="TH SarabunPSK"/>
      <family val="2"/>
    </font>
    <font>
      <b/>
      <sz val="13"/>
      <color indexed="8"/>
      <name val="TH SarabunPSK"/>
      <family val="2"/>
    </font>
    <font>
      <sz val="11"/>
      <color indexed="8"/>
      <name val="TH SarabunPSK"/>
      <family val="2"/>
    </font>
    <font>
      <sz val="13"/>
      <color indexed="8"/>
      <name val="TH SarabunPSK"/>
      <family val="2"/>
    </font>
    <font>
      <sz val="8"/>
      <color indexed="8"/>
      <name val="Microsoft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TH SarabunPSK"/>
      <family val="2"/>
    </font>
    <font>
      <sz val="12"/>
      <color rgb="FF000000"/>
      <name val="TH SarabunPSK"/>
      <family val="2"/>
    </font>
    <font>
      <b/>
      <sz val="12"/>
      <color rgb="FF000000"/>
      <name val="TH SarabunPSK"/>
      <family val="2"/>
    </font>
    <font>
      <sz val="12"/>
      <color theme="1"/>
      <name val="TH SarabunPSK"/>
      <family val="2"/>
    </font>
    <font>
      <b/>
      <sz val="16"/>
      <color theme="1"/>
      <name val="TH SarabunPSK"/>
      <family val="2"/>
    </font>
    <font>
      <b/>
      <sz val="14"/>
      <color theme="1"/>
      <name val="TH SarabunPSK"/>
      <family val="2"/>
    </font>
    <font>
      <sz val="15"/>
      <color theme="1"/>
      <name val="TH SarabunPSK"/>
      <family val="2"/>
    </font>
    <font>
      <b/>
      <sz val="15"/>
      <color theme="1"/>
      <name val="TH SarabunPSK"/>
      <family val="2"/>
    </font>
    <font>
      <b/>
      <sz val="13"/>
      <color theme="1"/>
      <name val="TH SarabunPSK"/>
      <family val="2"/>
    </font>
    <font>
      <sz val="11"/>
      <color rgb="FF000000"/>
      <name val="TH SarabunPSK"/>
      <family val="2"/>
    </font>
    <font>
      <sz val="11"/>
      <color theme="1"/>
      <name val="TH SarabunPSK"/>
      <family val="2"/>
    </font>
    <font>
      <b/>
      <sz val="14"/>
      <color rgb="FF000000"/>
      <name val="TH SarabunPSK"/>
      <family val="2"/>
    </font>
    <font>
      <sz val="13"/>
      <color theme="1"/>
      <name val="TH SarabunPSK"/>
      <family val="2"/>
    </font>
    <font>
      <sz val="8"/>
      <color rgb="FF000000"/>
      <name val="Microsoft Sans Serif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</border>
    <border>
      <left style="thin">
        <color rgb="FFA9A9A9"/>
      </left>
      <right/>
      <top style="thin">
        <color rgb="FFA9A9A9"/>
      </top>
      <bottom style="thin">
        <color rgb="FFA9A9A9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rgb="FFA9A9A9"/>
      </left>
      <right style="thin">
        <color rgb="FFA9A9A9"/>
      </right>
      <top style="thin">
        <color rgb="FFA9A9A9"/>
      </top>
      <bottom/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theme="0" tint="-0.349979996681213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theme="0" tint="-0.3499799966812134"/>
      </left>
      <right style="thin">
        <color theme="0" tint="-0.3499799966812134"/>
      </right>
      <top>
        <color indexed="63"/>
      </top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>
        <color indexed="63"/>
      </top>
      <bottom>
        <color indexed="63"/>
      </bottom>
    </border>
    <border>
      <left style="thin">
        <color theme="0" tint="-0.3499799966812134"/>
      </left>
      <right style="thin">
        <color rgb="FFA9A9A9"/>
      </right>
      <top>
        <color indexed="63"/>
      </top>
      <bottom>
        <color indexed="63"/>
      </bottom>
    </border>
    <border>
      <left style="thin">
        <color theme="0" tint="-0.3499799966812134"/>
      </left>
      <right style="thin">
        <color rgb="FFA9A9A9"/>
      </right>
      <top>
        <color indexed="63"/>
      </top>
      <bottom style="thin">
        <color theme="0" tint="-0.3499799966812134"/>
      </bottom>
    </border>
    <border>
      <left style="thin">
        <color theme="0" tint="-0.3499799966812134"/>
      </left>
      <right style="thin">
        <color rgb="FFA9A9A9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 style="thin">
        <color theme="0" tint="-0.3499799966812134"/>
      </right>
      <top>
        <color indexed="63"/>
      </top>
      <bottom style="thin">
        <color theme="0" tint="-0.349979996681213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rgb="FFA9A9A9"/>
      </top>
      <bottom>
        <color indexed="63"/>
      </bottom>
    </border>
    <border>
      <left style="thin">
        <color rgb="FFA9A9A9"/>
      </left>
      <right style="thin">
        <color rgb="FFA9A9A9"/>
      </right>
      <top>
        <color indexed="63"/>
      </top>
      <bottom style="thin">
        <color rgb="FFA9A9A9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>
        <color theme="0" tint="-0.3499799966812134"/>
      </left>
      <right/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/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>
        <color indexed="63"/>
      </right>
      <top>
        <color indexed="63"/>
      </top>
      <bottom style="thin">
        <color rgb="FFA9A9A9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3499799966812134"/>
      </bottom>
    </border>
  </borders>
  <cellStyleXfs count="11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3" fillId="0" borderId="0" applyFont="0" applyFill="0" applyBorder="0" applyAlignment="0" applyProtection="0"/>
    <xf numFmtId="194" fontId="4" fillId="0" borderId="0" applyFont="0" applyFill="0" applyBorder="0" applyAlignment="0" applyProtection="0"/>
    <xf numFmtId="194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4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57" fillId="0" borderId="0">
      <alignment/>
      <protection/>
    </xf>
    <xf numFmtId="0" fontId="3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58" fillId="20" borderId="1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4" fontId="3" fillId="0" borderId="0" applyFont="0" applyFill="0" applyBorder="0" applyAlignment="0" applyProtection="0"/>
    <xf numFmtId="194" fontId="3" fillId="0" borderId="0" applyFont="0" applyFill="0" applyBorder="0" applyAlignment="0" applyProtection="0"/>
    <xf numFmtId="194" fontId="4" fillId="0" borderId="0" applyFont="0" applyFill="0" applyBorder="0" applyAlignment="0" applyProtection="0"/>
    <xf numFmtId="194" fontId="4" fillId="0" borderId="0" applyFont="0" applyFill="0" applyBorder="0" applyAlignment="0" applyProtection="0"/>
    <xf numFmtId="194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4" fontId="3" fillId="0" borderId="0" applyFont="0" applyFill="0" applyBorder="0" applyAlignment="0" applyProtection="0"/>
    <xf numFmtId="194" fontId="4" fillId="0" borderId="0" applyFont="0" applyFill="0" applyBorder="0" applyAlignment="0" applyProtection="0"/>
    <xf numFmtId="19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21" borderId="2" applyNumberFormat="0" applyAlignment="0" applyProtection="0"/>
    <xf numFmtId="0" fontId="63" fillId="0" borderId="3" applyNumberFormat="0" applyFill="0" applyAlignment="0" applyProtection="0"/>
    <xf numFmtId="0" fontId="64" fillId="22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65" fillId="23" borderId="1" applyNumberFormat="0" applyAlignment="0" applyProtection="0"/>
    <xf numFmtId="0" fontId="66" fillId="24" borderId="0" applyNumberFormat="0" applyBorder="0" applyAlignment="0" applyProtection="0"/>
    <xf numFmtId="9" fontId="0" fillId="0" borderId="0" applyFont="0" applyFill="0" applyBorder="0" applyAlignment="0" applyProtection="0"/>
    <xf numFmtId="0" fontId="67" fillId="0" borderId="4" applyNumberFormat="0" applyFill="0" applyAlignment="0" applyProtection="0"/>
    <xf numFmtId="0" fontId="68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69" fillId="20" borderId="5" applyNumberFormat="0" applyAlignment="0" applyProtection="0"/>
    <xf numFmtId="0" fontId="0" fillId="32" borderId="6" applyNumberFormat="0" applyFont="0" applyAlignment="0" applyProtection="0"/>
    <xf numFmtId="0" fontId="70" fillId="0" borderId="7" applyNumberFormat="0" applyFill="0" applyAlignment="0" applyProtection="0"/>
    <xf numFmtId="0" fontId="71" fillId="0" borderId="8" applyNumberFormat="0" applyFill="0" applyAlignment="0" applyProtection="0"/>
    <xf numFmtId="0" fontId="72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402">
    <xf numFmtId="0" fontId="0" fillId="0" borderId="0" xfId="0" applyAlignment="1">
      <alignment/>
    </xf>
    <xf numFmtId="0" fontId="5" fillId="0" borderId="0" xfId="0" applyFont="1" applyAlignment="1">
      <alignment/>
    </xf>
    <xf numFmtId="43" fontId="5" fillId="0" borderId="0" xfId="63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43" fontId="7" fillId="0" borderId="0" xfId="63" applyFont="1" applyAlignment="1">
      <alignment/>
    </xf>
    <xf numFmtId="43" fontId="11" fillId="0" borderId="0" xfId="63" applyFont="1" applyAlignment="1">
      <alignment/>
    </xf>
    <xf numFmtId="43" fontId="10" fillId="0" borderId="0" xfId="0" applyNumberFormat="1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 horizontal="center"/>
    </xf>
    <xf numFmtId="0" fontId="10" fillId="0" borderId="10" xfId="0" applyFont="1" applyBorder="1" applyAlignment="1">
      <alignment horizontal="center"/>
    </xf>
    <xf numFmtId="0" fontId="11" fillId="0" borderId="11" xfId="0" applyFont="1" applyBorder="1" applyAlignment="1">
      <alignment/>
    </xf>
    <xf numFmtId="43" fontId="11" fillId="0" borderId="11" xfId="63" applyFont="1" applyBorder="1" applyAlignment="1">
      <alignment/>
    </xf>
    <xf numFmtId="0" fontId="11" fillId="0" borderId="11" xfId="0" applyFont="1" applyBorder="1" applyAlignment="1">
      <alignment horizontal="center"/>
    </xf>
    <xf numFmtId="15" fontId="11" fillId="0" borderId="11" xfId="0" applyNumberFormat="1" applyFont="1" applyBorder="1" applyAlignment="1">
      <alignment/>
    </xf>
    <xf numFmtId="0" fontId="11" fillId="0" borderId="10" xfId="0" applyFont="1" applyBorder="1" applyAlignment="1">
      <alignment horizontal="center"/>
    </xf>
    <xf numFmtId="0" fontId="11" fillId="0" borderId="10" xfId="0" applyFont="1" applyBorder="1" applyAlignment="1">
      <alignment/>
    </xf>
    <xf numFmtId="0" fontId="11" fillId="0" borderId="12" xfId="0" applyFont="1" applyBorder="1" applyAlignment="1">
      <alignment/>
    </xf>
    <xf numFmtId="49" fontId="11" fillId="0" borderId="11" xfId="0" applyNumberFormat="1" applyFont="1" applyBorder="1" applyAlignment="1">
      <alignment horizontal="center"/>
    </xf>
    <xf numFmtId="0" fontId="73" fillId="0" borderId="0" xfId="0" applyFont="1" applyAlignment="1">
      <alignment/>
    </xf>
    <xf numFmtId="43" fontId="73" fillId="0" borderId="0" xfId="63" applyFont="1" applyAlignment="1">
      <alignment/>
    </xf>
    <xf numFmtId="0" fontId="12" fillId="0" borderId="0" xfId="0" applyFont="1" applyFill="1" applyBorder="1" applyAlignment="1">
      <alignment/>
    </xf>
    <xf numFmtId="0" fontId="74" fillId="0" borderId="13" xfId="0" applyNumberFormat="1" applyFont="1" applyFill="1" applyBorder="1" applyAlignment="1">
      <alignment vertical="top" wrapText="1" readingOrder="1"/>
    </xf>
    <xf numFmtId="0" fontId="74" fillId="0" borderId="13" xfId="0" applyNumberFormat="1" applyFont="1" applyFill="1" applyBorder="1" applyAlignment="1">
      <alignment horizontal="center" vertical="top" wrapText="1" readingOrder="1"/>
    </xf>
    <xf numFmtId="236" fontId="74" fillId="0" borderId="13" xfId="0" applyNumberFormat="1" applyFont="1" applyFill="1" applyBorder="1" applyAlignment="1">
      <alignment horizontal="right" vertical="top" wrapText="1" readingOrder="1"/>
    </xf>
    <xf numFmtId="236" fontId="74" fillId="0" borderId="13" xfId="0" applyNumberFormat="1" applyFont="1" applyFill="1" applyBorder="1" applyAlignment="1">
      <alignment vertical="top" wrapText="1" readingOrder="1"/>
    </xf>
    <xf numFmtId="0" fontId="75" fillId="33" borderId="14" xfId="0" applyNumberFormat="1" applyFont="1" applyFill="1" applyBorder="1" applyAlignment="1">
      <alignment horizontal="center" vertical="center" wrapText="1" readingOrder="1"/>
    </xf>
    <xf numFmtId="236" fontId="74" fillId="0" borderId="14" xfId="0" applyNumberFormat="1" applyFont="1" applyFill="1" applyBorder="1" applyAlignment="1">
      <alignment horizontal="right" vertical="top" wrapText="1" readingOrder="1"/>
    </xf>
    <xf numFmtId="236" fontId="75" fillId="0" borderId="15" xfId="0" applyNumberFormat="1" applyFont="1" applyFill="1" applyBorder="1" applyAlignment="1">
      <alignment horizontal="right" vertical="center" wrapText="1" readingOrder="1"/>
    </xf>
    <xf numFmtId="0" fontId="74" fillId="0" borderId="16" xfId="0" applyNumberFormat="1" applyFont="1" applyFill="1" applyBorder="1" applyAlignment="1">
      <alignment horizontal="center" vertical="top" wrapText="1" readingOrder="1"/>
    </xf>
    <xf numFmtId="0" fontId="74" fillId="0" borderId="14" xfId="0" applyNumberFormat="1" applyFont="1" applyFill="1" applyBorder="1" applyAlignment="1">
      <alignment vertical="top" wrapText="1" readingOrder="1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/>
    </xf>
    <xf numFmtId="0" fontId="74" fillId="0" borderId="0" xfId="0" applyNumberFormat="1" applyFont="1" applyFill="1" applyBorder="1" applyAlignment="1">
      <alignment vertical="top" wrapText="1" readingOrder="1"/>
    </xf>
    <xf numFmtId="236" fontId="74" fillId="0" borderId="0" xfId="0" applyNumberFormat="1" applyFont="1" applyFill="1" applyBorder="1" applyAlignment="1">
      <alignment horizontal="right" vertical="top" wrapText="1" readingOrder="1"/>
    </xf>
    <xf numFmtId="0" fontId="74" fillId="0" borderId="17" xfId="0" applyNumberFormat="1" applyFont="1" applyFill="1" applyBorder="1" applyAlignment="1">
      <alignment vertical="top" wrapText="1" readingOrder="1"/>
    </xf>
    <xf numFmtId="43" fontId="5" fillId="0" borderId="0" xfId="71" applyFont="1" applyAlignment="1">
      <alignment/>
    </xf>
    <xf numFmtId="43" fontId="8" fillId="0" borderId="18" xfId="63" applyFont="1" applyBorder="1" applyAlignment="1">
      <alignment horizontal="center"/>
    </xf>
    <xf numFmtId="43" fontId="8" fillId="0" borderId="19" xfId="63" applyFont="1" applyBorder="1" applyAlignment="1">
      <alignment horizontal="center"/>
    </xf>
    <xf numFmtId="0" fontId="11" fillId="0" borderId="11" xfId="0" applyFont="1" applyBorder="1" applyAlignment="1">
      <alignment wrapText="1"/>
    </xf>
    <xf numFmtId="0" fontId="11" fillId="0" borderId="0" xfId="0" applyFont="1" applyBorder="1" applyAlignment="1">
      <alignment/>
    </xf>
    <xf numFmtId="43" fontId="11" fillId="0" borderId="0" xfId="63" applyFont="1" applyBorder="1" applyAlignment="1">
      <alignment/>
    </xf>
    <xf numFmtId="0" fontId="11" fillId="0" borderId="19" xfId="0" applyFont="1" applyBorder="1" applyAlignment="1">
      <alignment/>
    </xf>
    <xf numFmtId="43" fontId="11" fillId="0" borderId="19" xfId="63" applyFont="1" applyBorder="1" applyAlignment="1">
      <alignment/>
    </xf>
    <xf numFmtId="0" fontId="11" fillId="0" borderId="20" xfId="0" applyFont="1" applyBorder="1" applyAlignment="1">
      <alignment/>
    </xf>
    <xf numFmtId="43" fontId="11" fillId="0" borderId="20" xfId="63" applyFont="1" applyBorder="1" applyAlignment="1">
      <alignment/>
    </xf>
    <xf numFmtId="0" fontId="11" fillId="0" borderId="0" xfId="0" applyFont="1" applyBorder="1" applyAlignment="1">
      <alignment horizontal="center"/>
    </xf>
    <xf numFmtId="43" fontId="10" fillId="0" borderId="21" xfId="63" applyFont="1" applyBorder="1" applyAlignment="1">
      <alignment/>
    </xf>
    <xf numFmtId="43" fontId="11" fillId="0" borderId="11" xfId="0" applyNumberFormat="1" applyFont="1" applyBorder="1" applyAlignment="1">
      <alignment/>
    </xf>
    <xf numFmtId="43" fontId="11" fillId="0" borderId="19" xfId="0" applyNumberFormat="1" applyFont="1" applyBorder="1" applyAlignment="1">
      <alignment/>
    </xf>
    <xf numFmtId="0" fontId="11" fillId="0" borderId="19" xfId="0" applyFont="1" applyBorder="1" applyAlignment="1">
      <alignment horizontal="center"/>
    </xf>
    <xf numFmtId="0" fontId="74" fillId="0" borderId="13" xfId="0" applyNumberFormat="1" applyFont="1" applyFill="1" applyBorder="1" applyAlignment="1">
      <alignment horizontal="left" vertical="top" wrapText="1" readingOrder="1"/>
    </xf>
    <xf numFmtId="0" fontId="75" fillId="33" borderId="13" xfId="0" applyNumberFormat="1" applyFont="1" applyFill="1" applyBorder="1" applyAlignment="1">
      <alignment horizontal="center" vertical="center" wrapText="1" readingOrder="1"/>
    </xf>
    <xf numFmtId="43" fontId="12" fillId="0" borderId="0" xfId="0" applyNumberFormat="1" applyFont="1" applyFill="1" applyBorder="1" applyAlignment="1">
      <alignment/>
    </xf>
    <xf numFmtId="43" fontId="9" fillId="0" borderId="19" xfId="63" applyFont="1" applyBorder="1" applyAlignment="1">
      <alignment horizontal="center" vertical="center"/>
    </xf>
    <xf numFmtId="0" fontId="76" fillId="0" borderId="13" xfId="86" applyFont="1" applyBorder="1" applyAlignment="1">
      <alignment vertical="top" wrapText="1"/>
      <protection/>
    </xf>
    <xf numFmtId="4" fontId="76" fillId="0" borderId="13" xfId="86" applyNumberFormat="1" applyFont="1" applyBorder="1" applyAlignment="1">
      <alignment vertical="top" wrapText="1"/>
      <protection/>
    </xf>
    <xf numFmtId="0" fontId="76" fillId="0" borderId="13" xfId="88" applyFont="1" applyBorder="1" applyAlignment="1">
      <alignment vertical="top" wrapText="1"/>
      <protection/>
    </xf>
    <xf numFmtId="4" fontId="76" fillId="0" borderId="13" xfId="88" applyNumberFormat="1" applyFont="1" applyBorder="1" applyAlignment="1">
      <alignment vertical="top" wrapText="1"/>
      <protection/>
    </xf>
    <xf numFmtId="0" fontId="76" fillId="0" borderId="13" xfId="90" applyFont="1" applyBorder="1" applyAlignment="1">
      <alignment vertical="top" wrapText="1"/>
      <protection/>
    </xf>
    <xf numFmtId="4" fontId="76" fillId="0" borderId="13" xfId="90" applyNumberFormat="1" applyFont="1" applyBorder="1" applyAlignment="1">
      <alignment vertical="top" wrapText="1"/>
      <protection/>
    </xf>
    <xf numFmtId="0" fontId="76" fillId="0" borderId="17" xfId="90" applyFont="1" applyBorder="1" applyAlignment="1">
      <alignment vertical="top" wrapText="1"/>
      <protection/>
    </xf>
    <xf numFmtId="4" fontId="76" fillId="0" borderId="17" xfId="90" applyNumberFormat="1" applyFont="1" applyBorder="1" applyAlignment="1">
      <alignment vertical="top" wrapText="1"/>
      <protection/>
    </xf>
    <xf numFmtId="0" fontId="74" fillId="0" borderId="22" xfId="0" applyNumberFormat="1" applyFont="1" applyFill="1" applyBorder="1" applyAlignment="1">
      <alignment vertical="top" wrapText="1" readingOrder="1"/>
    </xf>
    <xf numFmtId="0" fontId="76" fillId="0" borderId="22" xfId="90" applyFont="1" applyBorder="1" applyAlignment="1">
      <alignment vertical="top" wrapText="1"/>
      <protection/>
    </xf>
    <xf numFmtId="4" fontId="76" fillId="0" borderId="22" xfId="90" applyNumberFormat="1" applyFont="1" applyBorder="1" applyAlignment="1">
      <alignment vertical="top" wrapText="1"/>
      <protection/>
    </xf>
    <xf numFmtId="236" fontId="74" fillId="0" borderId="23" xfId="0" applyNumberFormat="1" applyFont="1" applyFill="1" applyBorder="1" applyAlignment="1">
      <alignment horizontal="right" vertical="top" wrapText="1" readingOrder="1"/>
    </xf>
    <xf numFmtId="236" fontId="74" fillId="0" borderId="24" xfId="0" applyNumberFormat="1" applyFont="1" applyFill="1" applyBorder="1" applyAlignment="1">
      <alignment vertical="top" wrapText="1" readingOrder="1"/>
    </xf>
    <xf numFmtId="236" fontId="74" fillId="0" borderId="25" xfId="0" applyNumberFormat="1" applyFont="1" applyFill="1" applyBorder="1" applyAlignment="1">
      <alignment vertical="top" wrapText="1" readingOrder="1"/>
    </xf>
    <xf numFmtId="236" fontId="74" fillId="0" borderId="15" xfId="0" applyNumberFormat="1" applyFont="1" applyFill="1" applyBorder="1" applyAlignment="1">
      <alignment horizontal="right" vertical="top" wrapText="1" readingOrder="1"/>
    </xf>
    <xf numFmtId="236" fontId="74" fillId="0" borderId="26" xfId="0" applyNumberFormat="1" applyFont="1" applyFill="1" applyBorder="1" applyAlignment="1">
      <alignment vertical="top" wrapText="1" readingOrder="1"/>
    </xf>
    <xf numFmtId="236" fontId="12" fillId="0" borderId="0" xfId="0" applyNumberFormat="1" applyFont="1" applyFill="1" applyBorder="1" applyAlignment="1">
      <alignment/>
    </xf>
    <xf numFmtId="0" fontId="77" fillId="0" borderId="0" xfId="0" applyFont="1" applyAlignment="1">
      <alignment horizontal="center"/>
    </xf>
    <xf numFmtId="0" fontId="15" fillId="0" borderId="0" xfId="0" applyFont="1" applyAlignment="1">
      <alignment/>
    </xf>
    <xf numFmtId="43" fontId="8" fillId="0" borderId="0" xfId="63" applyFont="1" applyBorder="1" applyAlignment="1">
      <alignment/>
    </xf>
    <xf numFmtId="0" fontId="8" fillId="0" borderId="0" xfId="0" applyFont="1" applyAlignment="1">
      <alignment/>
    </xf>
    <xf numFmtId="43" fontId="15" fillId="0" borderId="0" xfId="63" applyFont="1" applyAlignment="1">
      <alignment/>
    </xf>
    <xf numFmtId="43" fontId="10" fillId="0" borderId="10" xfId="63" applyFont="1" applyBorder="1" applyAlignment="1">
      <alignment/>
    </xf>
    <xf numFmtId="43" fontId="10" fillId="0" borderId="21" xfId="0" applyNumberFormat="1" applyFont="1" applyBorder="1" applyAlignment="1">
      <alignment/>
    </xf>
    <xf numFmtId="43" fontId="10" fillId="0" borderId="10" xfId="0" applyNumberFormat="1" applyFont="1" applyBorder="1" applyAlignment="1">
      <alignment/>
    </xf>
    <xf numFmtId="43" fontId="12" fillId="0" borderId="0" xfId="63" applyFont="1" applyFill="1" applyBorder="1" applyAlignment="1">
      <alignment/>
    </xf>
    <xf numFmtId="43" fontId="14" fillId="0" borderId="0" xfId="63" applyFont="1" applyFill="1" applyBorder="1" applyAlignment="1">
      <alignment/>
    </xf>
    <xf numFmtId="0" fontId="76" fillId="0" borderId="27" xfId="90" applyFont="1" applyBorder="1" applyAlignment="1">
      <alignment vertical="top" wrapText="1"/>
      <protection/>
    </xf>
    <xf numFmtId="0" fontId="78" fillId="0" borderId="0" xfId="0" applyFont="1" applyAlignment="1">
      <alignment horizontal="center"/>
    </xf>
    <xf numFmtId="0" fontId="78" fillId="0" borderId="0" xfId="0" applyFont="1" applyAlignment="1">
      <alignment/>
    </xf>
    <xf numFmtId="0" fontId="73" fillId="0" borderId="0" xfId="0" applyFont="1" applyAlignment="1">
      <alignment horizontal="center"/>
    </xf>
    <xf numFmtId="43" fontId="78" fillId="0" borderId="28" xfId="63" applyFont="1" applyBorder="1" applyAlignment="1">
      <alignment horizontal="center"/>
    </xf>
    <xf numFmtId="43" fontId="73" fillId="0" borderId="0" xfId="63" applyFont="1" applyAlignment="1">
      <alignment horizontal="center"/>
    </xf>
    <xf numFmtId="43" fontId="78" fillId="0" borderId="21" xfId="63" applyFont="1" applyBorder="1" applyAlignment="1">
      <alignment horizontal="center"/>
    </xf>
    <xf numFmtId="43" fontId="78" fillId="0" borderId="21" xfId="63" applyFont="1" applyBorder="1" applyAlignment="1">
      <alignment/>
    </xf>
    <xf numFmtId="43" fontId="78" fillId="0" borderId="29" xfId="63" applyFont="1" applyBorder="1" applyAlignment="1">
      <alignment/>
    </xf>
    <xf numFmtId="0" fontId="79" fillId="0" borderId="0" xfId="0" applyFont="1" applyAlignment="1">
      <alignment/>
    </xf>
    <xf numFmtId="0" fontId="80" fillId="0" borderId="0" xfId="0" applyFont="1" applyAlignment="1">
      <alignment horizontal="center"/>
    </xf>
    <xf numFmtId="0" fontId="80" fillId="0" borderId="0" xfId="0" applyFont="1" applyAlignment="1">
      <alignment/>
    </xf>
    <xf numFmtId="0" fontId="78" fillId="0" borderId="0" xfId="0" applyFont="1" applyAlignment="1">
      <alignment horizontal="left"/>
    </xf>
    <xf numFmtId="43" fontId="78" fillId="0" borderId="0" xfId="63" applyFont="1" applyBorder="1" applyAlignment="1">
      <alignment horizontal="center"/>
    </xf>
    <xf numFmtId="43" fontId="78" fillId="0" borderId="0" xfId="63" applyFont="1" applyBorder="1" applyAlignment="1">
      <alignment/>
    </xf>
    <xf numFmtId="43" fontId="73" fillId="0" borderId="0" xfId="63" applyFont="1" applyBorder="1" applyAlignment="1">
      <alignment/>
    </xf>
    <xf numFmtId="43" fontId="78" fillId="0" borderId="28" xfId="63" applyFont="1" applyBorder="1" applyAlignment="1">
      <alignment/>
    </xf>
    <xf numFmtId="4" fontId="12" fillId="0" borderId="0" xfId="0" applyNumberFormat="1" applyFont="1" applyFill="1" applyBorder="1" applyAlignment="1">
      <alignment/>
    </xf>
    <xf numFmtId="0" fontId="8" fillId="0" borderId="0" xfId="0" applyFont="1" applyAlignment="1">
      <alignment horizontal="center"/>
    </xf>
    <xf numFmtId="43" fontId="10" fillId="0" borderId="0" xfId="0" applyNumberFormat="1" applyFont="1" applyAlignment="1">
      <alignment horizontal="center"/>
    </xf>
    <xf numFmtId="43" fontId="78" fillId="0" borderId="0" xfId="63" applyFont="1" applyAlignment="1">
      <alignment horizontal="center"/>
    </xf>
    <xf numFmtId="43" fontId="10" fillId="0" borderId="18" xfId="0" applyNumberFormat="1" applyFont="1" applyBorder="1" applyAlignment="1">
      <alignment/>
    </xf>
    <xf numFmtId="43" fontId="11" fillId="0" borderId="18" xfId="0" applyNumberFormat="1" applyFont="1" applyBorder="1" applyAlignment="1">
      <alignment/>
    </xf>
    <xf numFmtId="43" fontId="17" fillId="0" borderId="12" xfId="0" applyNumberFormat="1" applyFont="1" applyBorder="1" applyAlignment="1">
      <alignment/>
    </xf>
    <xf numFmtId="43" fontId="11" fillId="0" borderId="30" xfId="0" applyNumberFormat="1" applyFont="1" applyBorder="1" applyAlignment="1">
      <alignment/>
    </xf>
    <xf numFmtId="43" fontId="11" fillId="0" borderId="30" xfId="0" applyNumberFormat="1" applyFont="1" applyBorder="1" applyAlignment="1">
      <alignment horizontal="left"/>
    </xf>
    <xf numFmtId="43" fontId="10" fillId="0" borderId="12" xfId="0" applyNumberFormat="1" applyFont="1" applyBorder="1" applyAlignment="1">
      <alignment/>
    </xf>
    <xf numFmtId="43" fontId="11" fillId="0" borderId="0" xfId="0" applyNumberFormat="1" applyFont="1" applyAlignment="1">
      <alignment/>
    </xf>
    <xf numFmtId="43" fontId="11" fillId="0" borderId="12" xfId="0" applyNumberFormat="1" applyFont="1" applyBorder="1" applyAlignment="1">
      <alignment/>
    </xf>
    <xf numFmtId="0" fontId="11" fillId="0" borderId="30" xfId="0" applyNumberFormat="1" applyFont="1" applyBorder="1" applyAlignment="1">
      <alignment/>
    </xf>
    <xf numFmtId="43" fontId="11" fillId="0" borderId="0" xfId="51" applyFont="1" applyBorder="1" applyAlignment="1">
      <alignment/>
    </xf>
    <xf numFmtId="43" fontId="10" fillId="0" borderId="30" xfId="0" applyNumberFormat="1" applyFont="1" applyBorder="1" applyAlignment="1">
      <alignment/>
    </xf>
    <xf numFmtId="43" fontId="11" fillId="0" borderId="31" xfId="0" applyNumberFormat="1" applyFont="1" applyBorder="1" applyAlignment="1">
      <alignment/>
    </xf>
    <xf numFmtId="43" fontId="10" fillId="0" borderId="32" xfId="0" applyNumberFormat="1" applyFont="1" applyBorder="1" applyAlignment="1">
      <alignment/>
    </xf>
    <xf numFmtId="43" fontId="10" fillId="0" borderId="33" xfId="0" applyNumberFormat="1" applyFont="1" applyBorder="1" applyAlignment="1">
      <alignment/>
    </xf>
    <xf numFmtId="43" fontId="10" fillId="0" borderId="0" xfId="0" applyNumberFormat="1" applyFont="1" applyAlignment="1">
      <alignment/>
    </xf>
    <xf numFmtId="43" fontId="11" fillId="0" borderId="29" xfId="0" applyNumberFormat="1" applyFont="1" applyBorder="1" applyAlignment="1">
      <alignment/>
    </xf>
    <xf numFmtId="43" fontId="11" fillId="0" borderId="0" xfId="0" applyNumberFormat="1" applyFont="1" applyBorder="1" applyAlignment="1">
      <alignment/>
    </xf>
    <xf numFmtId="194" fontId="11" fillId="0" borderId="0" xfId="0" applyNumberFormat="1" applyFont="1" applyAlignment="1">
      <alignment/>
    </xf>
    <xf numFmtId="43" fontId="17" fillId="0" borderId="0" xfId="0" applyNumberFormat="1" applyFont="1" applyAlignment="1">
      <alignment/>
    </xf>
    <xf numFmtId="39" fontId="11" fillId="0" borderId="0" xfId="63" applyNumberFormat="1" applyFont="1" applyBorder="1" applyAlignment="1">
      <alignment/>
    </xf>
    <xf numFmtId="2" fontId="11" fillId="0" borderId="0" xfId="0" applyNumberFormat="1" applyFont="1" applyAlignment="1">
      <alignment/>
    </xf>
    <xf numFmtId="43" fontId="10" fillId="0" borderId="34" xfId="0" applyNumberFormat="1" applyFont="1" applyBorder="1" applyAlignment="1">
      <alignment/>
    </xf>
    <xf numFmtId="43" fontId="10" fillId="0" borderId="35" xfId="0" applyNumberFormat="1" applyFont="1" applyBorder="1" applyAlignment="1">
      <alignment horizontal="center"/>
    </xf>
    <xf numFmtId="43" fontId="81" fillId="0" borderId="21" xfId="63" applyFont="1" applyBorder="1" applyAlignment="1">
      <alignment horizontal="center"/>
    </xf>
    <xf numFmtId="43" fontId="10" fillId="0" borderId="34" xfId="0" applyNumberFormat="1" applyFont="1" applyBorder="1" applyAlignment="1">
      <alignment horizontal="center"/>
    </xf>
    <xf numFmtId="43" fontId="81" fillId="0" borderId="35" xfId="63" applyFont="1" applyBorder="1" applyAlignment="1">
      <alignment horizontal="center"/>
    </xf>
    <xf numFmtId="43" fontId="81" fillId="0" borderId="20" xfId="63" applyFont="1" applyBorder="1" applyAlignment="1">
      <alignment horizontal="center"/>
    </xf>
    <xf numFmtId="0" fontId="5" fillId="0" borderId="0" xfId="0" applyFont="1" applyAlignment="1">
      <alignment/>
    </xf>
    <xf numFmtId="43" fontId="11" fillId="0" borderId="0" xfId="71" applyFont="1" applyBorder="1" applyAlignment="1">
      <alignment/>
    </xf>
    <xf numFmtId="43" fontId="11" fillId="0" borderId="11" xfId="71" applyFont="1" applyBorder="1" applyAlignment="1">
      <alignment/>
    </xf>
    <xf numFmtId="43" fontId="11" fillId="0" borderId="0" xfId="71" applyFont="1" applyAlignment="1">
      <alignment/>
    </xf>
    <xf numFmtId="43" fontId="11" fillId="0" borderId="19" xfId="71" applyFont="1" applyBorder="1" applyAlignment="1">
      <alignment/>
    </xf>
    <xf numFmtId="0" fontId="11" fillId="0" borderId="11" xfId="0" applyFont="1" applyFill="1" applyBorder="1" applyAlignment="1">
      <alignment/>
    </xf>
    <xf numFmtId="0" fontId="11" fillId="0" borderId="36" xfId="0" applyFont="1" applyBorder="1" applyAlignment="1">
      <alignment/>
    </xf>
    <xf numFmtId="43" fontId="11" fillId="0" borderId="36" xfId="71" applyFont="1" applyBorder="1" applyAlignment="1">
      <alignment/>
    </xf>
    <xf numFmtId="43" fontId="11" fillId="0" borderId="11" xfId="71" applyFont="1" applyBorder="1" applyAlignment="1">
      <alignment horizontal="right"/>
    </xf>
    <xf numFmtId="43" fontId="10" fillId="0" borderId="21" xfId="71" applyFont="1" applyBorder="1" applyAlignment="1">
      <alignment/>
    </xf>
    <xf numFmtId="43" fontId="10" fillId="0" borderId="10" xfId="71" applyFont="1" applyBorder="1" applyAlignment="1">
      <alignment/>
    </xf>
    <xf numFmtId="43" fontId="11" fillId="0" borderId="20" xfId="71" applyFont="1" applyBorder="1" applyAlignment="1">
      <alignment/>
    </xf>
    <xf numFmtId="43" fontId="7" fillId="0" borderId="0" xfId="71" applyFont="1" applyAlignment="1">
      <alignment/>
    </xf>
    <xf numFmtId="43" fontId="7" fillId="0" borderId="0" xfId="0" applyNumberFormat="1" applyFont="1" applyAlignment="1">
      <alignment/>
    </xf>
    <xf numFmtId="43" fontId="11" fillId="0" borderId="11" xfId="71" applyFont="1" applyBorder="1" applyAlignment="1">
      <alignment horizontal="center" vertical="center"/>
    </xf>
    <xf numFmtId="43" fontId="11" fillId="0" borderId="11" xfId="0" applyNumberFormat="1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8" fillId="0" borderId="0" xfId="0" applyFont="1" applyAlignment="1">
      <alignment/>
    </xf>
    <xf numFmtId="43" fontId="10" fillId="0" borderId="11" xfId="71" applyFont="1" applyBorder="1" applyAlignment="1">
      <alignment horizontal="center"/>
    </xf>
    <xf numFmtId="0" fontId="11" fillId="0" borderId="11" xfId="0" applyFont="1" applyBorder="1" applyAlignment="1">
      <alignment horizontal="center" vertical="center"/>
    </xf>
    <xf numFmtId="43" fontId="14" fillId="0" borderId="0" xfId="71" applyFont="1" applyFill="1" applyBorder="1" applyAlignment="1">
      <alignment/>
    </xf>
    <xf numFmtId="43" fontId="12" fillId="0" borderId="0" xfId="71" applyFont="1" applyFill="1" applyBorder="1" applyAlignment="1">
      <alignment/>
    </xf>
    <xf numFmtId="0" fontId="74" fillId="0" borderId="37" xfId="0" applyNumberFormat="1" applyFont="1" applyFill="1" applyBorder="1" applyAlignment="1">
      <alignment horizontal="center" vertical="top" wrapText="1" readingOrder="1"/>
    </xf>
    <xf numFmtId="0" fontId="74" fillId="0" borderId="37" xfId="0" applyNumberFormat="1" applyFont="1" applyFill="1" applyBorder="1" applyAlignment="1">
      <alignment vertical="top" wrapText="1" readingOrder="1"/>
    </xf>
    <xf numFmtId="0" fontId="76" fillId="0" borderId="37" xfId="86" applyFont="1" applyBorder="1" applyAlignment="1">
      <alignment vertical="top" wrapText="1"/>
      <protection/>
    </xf>
    <xf numFmtId="0" fontId="76" fillId="0" borderId="37" xfId="88" applyFont="1" applyBorder="1" applyAlignment="1">
      <alignment vertical="top" wrapText="1"/>
      <protection/>
    </xf>
    <xf numFmtId="4" fontId="76" fillId="0" borderId="37" xfId="88" applyNumberFormat="1" applyFont="1" applyBorder="1" applyAlignment="1">
      <alignment vertical="top" wrapText="1"/>
      <protection/>
    </xf>
    <xf numFmtId="236" fontId="74" fillId="0" borderId="37" xfId="0" applyNumberFormat="1" applyFont="1" applyFill="1" applyBorder="1" applyAlignment="1">
      <alignment horizontal="right" vertical="top" wrapText="1" readingOrder="1"/>
    </xf>
    <xf numFmtId="236" fontId="74" fillId="0" borderId="37" xfId="0" applyNumberFormat="1" applyFont="1" applyFill="1" applyBorder="1" applyAlignment="1">
      <alignment vertical="top" wrapText="1" readingOrder="1"/>
    </xf>
    <xf numFmtId="0" fontId="74" fillId="0" borderId="38" xfId="0" applyNumberFormat="1" applyFont="1" applyFill="1" applyBorder="1" applyAlignment="1">
      <alignment horizontal="center" vertical="top" wrapText="1" readingOrder="1"/>
    </xf>
    <xf numFmtId="0" fontId="74" fillId="0" borderId="38" xfId="0" applyNumberFormat="1" applyFont="1" applyFill="1" applyBorder="1" applyAlignment="1">
      <alignment vertical="top" wrapText="1" readingOrder="1"/>
    </xf>
    <xf numFmtId="0" fontId="76" fillId="0" borderId="38" xfId="86" applyFont="1" applyBorder="1" applyAlignment="1">
      <alignment vertical="top" wrapText="1"/>
      <protection/>
    </xf>
    <xf numFmtId="0" fontId="76" fillId="0" borderId="38" xfId="88" applyFont="1" applyBorder="1" applyAlignment="1">
      <alignment vertical="top" wrapText="1"/>
      <protection/>
    </xf>
    <xf numFmtId="4" fontId="76" fillId="0" borderId="38" xfId="88" applyNumberFormat="1" applyFont="1" applyBorder="1" applyAlignment="1">
      <alignment vertical="top" wrapText="1"/>
      <protection/>
    </xf>
    <xf numFmtId="236" fontId="74" fillId="0" borderId="38" xfId="0" applyNumberFormat="1" applyFont="1" applyFill="1" applyBorder="1" applyAlignment="1">
      <alignment horizontal="right" vertical="top" wrapText="1" readingOrder="1"/>
    </xf>
    <xf numFmtId="236" fontId="74" fillId="0" borderId="38" xfId="0" applyNumberFormat="1" applyFont="1" applyFill="1" applyBorder="1" applyAlignment="1">
      <alignment vertical="top" wrapText="1" readingOrder="1"/>
    </xf>
    <xf numFmtId="0" fontId="74" fillId="0" borderId="16" xfId="0" applyNumberFormat="1" applyFont="1" applyFill="1" applyBorder="1" applyAlignment="1">
      <alignment vertical="top" wrapText="1" readingOrder="1"/>
    </xf>
    <xf numFmtId="0" fontId="76" fillId="0" borderId="16" xfId="86" applyFont="1" applyBorder="1" applyAlignment="1">
      <alignment vertical="top" wrapText="1"/>
      <protection/>
    </xf>
    <xf numFmtId="0" fontId="76" fillId="0" borderId="16" xfId="88" applyFont="1" applyBorder="1" applyAlignment="1">
      <alignment vertical="top" wrapText="1"/>
      <protection/>
    </xf>
    <xf numFmtId="4" fontId="76" fillId="0" borderId="16" xfId="88" applyNumberFormat="1" applyFont="1" applyBorder="1" applyAlignment="1">
      <alignment vertical="top" wrapText="1"/>
      <protection/>
    </xf>
    <xf numFmtId="236" fontId="74" fillId="0" borderId="16" xfId="0" applyNumberFormat="1" applyFont="1" applyFill="1" applyBorder="1" applyAlignment="1">
      <alignment horizontal="right" vertical="top" wrapText="1" readingOrder="1"/>
    </xf>
    <xf numFmtId="236" fontId="74" fillId="0" borderId="16" xfId="0" applyNumberFormat="1" applyFont="1" applyFill="1" applyBorder="1" applyAlignment="1">
      <alignment vertical="top" wrapText="1" readingOrder="1"/>
    </xf>
    <xf numFmtId="0" fontId="74" fillId="0" borderId="0" xfId="0" applyNumberFormat="1" applyFont="1" applyFill="1" applyBorder="1" applyAlignment="1">
      <alignment horizontal="center" vertical="top" wrapText="1" readingOrder="1"/>
    </xf>
    <xf numFmtId="0" fontId="76" fillId="0" borderId="0" xfId="86" applyFont="1" applyBorder="1" applyAlignment="1">
      <alignment vertical="top" wrapText="1"/>
      <protection/>
    </xf>
    <xf numFmtId="0" fontId="76" fillId="0" borderId="0" xfId="88" applyFont="1" applyBorder="1" applyAlignment="1">
      <alignment vertical="top" wrapText="1"/>
      <protection/>
    </xf>
    <xf numFmtId="4" fontId="76" fillId="0" borderId="0" xfId="88" applyNumberFormat="1" applyFont="1" applyBorder="1" applyAlignment="1">
      <alignment vertical="top" wrapText="1"/>
      <protection/>
    </xf>
    <xf numFmtId="236" fontId="74" fillId="0" borderId="0" xfId="0" applyNumberFormat="1" applyFont="1" applyFill="1" applyBorder="1" applyAlignment="1">
      <alignment vertical="top" wrapText="1" readingOrder="1"/>
    </xf>
    <xf numFmtId="0" fontId="76" fillId="0" borderId="38" xfId="90" applyFont="1" applyBorder="1" applyAlignment="1">
      <alignment vertical="top" wrapText="1"/>
      <protection/>
    </xf>
    <xf numFmtId="4" fontId="76" fillId="0" borderId="38" xfId="90" applyNumberFormat="1" applyFont="1" applyBorder="1" applyAlignment="1">
      <alignment vertical="top" wrapText="1"/>
      <protection/>
    </xf>
    <xf numFmtId="0" fontId="76" fillId="0" borderId="37" xfId="90" applyFont="1" applyBorder="1" applyAlignment="1">
      <alignment vertical="top" wrapText="1"/>
      <protection/>
    </xf>
    <xf numFmtId="4" fontId="76" fillId="0" borderId="37" xfId="90" applyNumberFormat="1" applyFont="1" applyBorder="1" applyAlignment="1">
      <alignment vertical="top" wrapText="1"/>
      <protection/>
    </xf>
    <xf numFmtId="43" fontId="11" fillId="0" borderId="39" xfId="0" applyNumberFormat="1" applyFont="1" applyBorder="1" applyAlignment="1">
      <alignment/>
    </xf>
    <xf numFmtId="43" fontId="11" fillId="0" borderId="20" xfId="0" applyNumberFormat="1" applyFont="1" applyBorder="1" applyAlignment="1">
      <alignment/>
    </xf>
    <xf numFmtId="43" fontId="11" fillId="0" borderId="40" xfId="63" applyFont="1" applyBorder="1" applyAlignment="1">
      <alignment/>
    </xf>
    <xf numFmtId="43" fontId="11" fillId="0" borderId="12" xfId="63" applyFont="1" applyBorder="1" applyAlignment="1">
      <alignment/>
    </xf>
    <xf numFmtId="0" fontId="11" fillId="0" borderId="30" xfId="0" applyFont="1" applyBorder="1" applyAlignment="1">
      <alignment/>
    </xf>
    <xf numFmtId="43" fontId="11" fillId="0" borderId="32" xfId="0" applyNumberFormat="1" applyFont="1" applyBorder="1" applyAlignment="1">
      <alignment/>
    </xf>
    <xf numFmtId="194" fontId="11" fillId="0" borderId="0" xfId="74" applyFont="1" applyBorder="1" applyAlignment="1">
      <alignment/>
    </xf>
    <xf numFmtId="43" fontId="11" fillId="0" borderId="30" xfId="63" applyFont="1" applyBorder="1" applyAlignment="1">
      <alignment/>
    </xf>
    <xf numFmtId="43" fontId="11" fillId="0" borderId="36" xfId="0" applyNumberFormat="1" applyFont="1" applyBorder="1" applyAlignment="1">
      <alignment/>
    </xf>
    <xf numFmtId="43" fontId="11" fillId="0" borderId="33" xfId="0" applyNumberFormat="1" applyFont="1" applyBorder="1" applyAlignment="1">
      <alignment/>
    </xf>
    <xf numFmtId="43" fontId="19" fillId="0" borderId="12" xfId="0" applyNumberFormat="1" applyFont="1" applyBorder="1" applyAlignment="1">
      <alignment/>
    </xf>
    <xf numFmtId="43" fontId="11" fillId="0" borderId="41" xfId="0" applyNumberFormat="1" applyFont="1" applyBorder="1" applyAlignment="1">
      <alignment/>
    </xf>
    <xf numFmtId="43" fontId="19" fillId="0" borderId="0" xfId="63" applyFont="1" applyBorder="1" applyAlignment="1">
      <alignment/>
    </xf>
    <xf numFmtId="39" fontId="17" fillId="0" borderId="30" xfId="0" applyNumberFormat="1" applyFont="1" applyBorder="1" applyAlignment="1">
      <alignment/>
    </xf>
    <xf numFmtId="0" fontId="14" fillId="0" borderId="0" xfId="93" applyFont="1">
      <alignment/>
      <protection/>
    </xf>
    <xf numFmtId="0" fontId="14" fillId="0" borderId="0" xfId="93" applyFont="1" applyBorder="1">
      <alignment/>
      <protection/>
    </xf>
    <xf numFmtId="0" fontId="13" fillId="0" borderId="18" xfId="93" applyFont="1" applyBorder="1" applyAlignment="1">
      <alignment horizontal="center" vertical="center"/>
      <protection/>
    </xf>
    <xf numFmtId="43" fontId="13" fillId="0" borderId="18" xfId="63" applyFont="1" applyBorder="1" applyAlignment="1">
      <alignment horizontal="center" vertical="center"/>
    </xf>
    <xf numFmtId="194" fontId="13" fillId="0" borderId="18" xfId="73" applyFont="1" applyBorder="1" applyAlignment="1">
      <alignment horizontal="center" vertical="center"/>
    </xf>
    <xf numFmtId="0" fontId="14" fillId="0" borderId="0" xfId="93" applyFont="1" applyAlignment="1">
      <alignment horizontal="center" vertical="center"/>
      <protection/>
    </xf>
    <xf numFmtId="0" fontId="13" fillId="0" borderId="19" xfId="93" applyFont="1" applyBorder="1" applyAlignment="1">
      <alignment horizontal="center" vertical="center"/>
      <protection/>
    </xf>
    <xf numFmtId="194" fontId="13" fillId="0" borderId="19" xfId="73" applyFont="1" applyBorder="1" applyAlignment="1">
      <alignment horizontal="center" vertical="center"/>
    </xf>
    <xf numFmtId="0" fontId="14" fillId="0" borderId="0" xfId="93" applyFont="1" applyAlignment="1">
      <alignment vertical="center"/>
      <protection/>
    </xf>
    <xf numFmtId="0" fontId="20" fillId="0" borderId="11" xfId="93" applyFont="1" applyBorder="1">
      <alignment/>
      <protection/>
    </xf>
    <xf numFmtId="0" fontId="14" fillId="0" borderId="18" xfId="93" applyFont="1" applyBorder="1">
      <alignment/>
      <protection/>
    </xf>
    <xf numFmtId="43" fontId="14" fillId="0" borderId="11" xfId="63" applyFont="1" applyBorder="1" applyAlignment="1">
      <alignment/>
    </xf>
    <xf numFmtId="0" fontId="14" fillId="0" borderId="11" xfId="93" applyFont="1" applyBorder="1">
      <alignment/>
      <protection/>
    </xf>
    <xf numFmtId="194" fontId="14" fillId="0" borderId="11" xfId="73" applyFont="1" applyBorder="1" applyAlignment="1">
      <alignment/>
    </xf>
    <xf numFmtId="0" fontId="14" fillId="0" borderId="42" xfId="93" applyFont="1" applyBorder="1">
      <alignment/>
      <protection/>
    </xf>
    <xf numFmtId="43" fontId="14" fillId="0" borderId="42" xfId="93" applyNumberFormat="1" applyFont="1" applyBorder="1">
      <alignment/>
      <protection/>
    </xf>
    <xf numFmtId="43" fontId="14" fillId="0" borderId="42" xfId="63" applyFont="1" applyBorder="1" applyAlignment="1">
      <alignment/>
    </xf>
    <xf numFmtId="194" fontId="14" fillId="0" borderId="42" xfId="73" applyFont="1" applyBorder="1" applyAlignment="1">
      <alignment/>
    </xf>
    <xf numFmtId="43" fontId="82" fillId="0" borderId="42" xfId="63" applyFont="1" applyBorder="1" applyAlignment="1">
      <alignment horizontal="right" vertical="center" readingOrder="1"/>
    </xf>
    <xf numFmtId="194" fontId="14" fillId="0" borderId="42" xfId="93" applyNumberFormat="1" applyFont="1" applyBorder="1">
      <alignment/>
      <protection/>
    </xf>
    <xf numFmtId="194" fontId="14" fillId="0" borderId="0" xfId="93" applyNumberFormat="1" applyFont="1">
      <alignment/>
      <protection/>
    </xf>
    <xf numFmtId="43" fontId="83" fillId="0" borderId="42" xfId="63" applyFont="1" applyBorder="1" applyAlignment="1">
      <alignment/>
    </xf>
    <xf numFmtId="0" fontId="14" fillId="0" borderId="43" xfId="93" applyFont="1" applyBorder="1">
      <alignment/>
      <protection/>
    </xf>
    <xf numFmtId="43" fontId="14" fillId="0" borderId="0" xfId="63" applyFont="1" applyAlignment="1">
      <alignment/>
    </xf>
    <xf numFmtId="194" fontId="14" fillId="0" borderId="43" xfId="73" applyFont="1" applyBorder="1" applyAlignment="1">
      <alignment/>
    </xf>
    <xf numFmtId="0" fontId="13" fillId="0" borderId="31" xfId="93" applyFont="1" applyBorder="1" applyAlignment="1">
      <alignment horizontal="center"/>
      <protection/>
    </xf>
    <xf numFmtId="43" fontId="13" fillId="0" borderId="31" xfId="63" applyFont="1" applyBorder="1" applyAlignment="1">
      <alignment/>
    </xf>
    <xf numFmtId="43" fontId="13" fillId="0" borderId="31" xfId="93" applyNumberFormat="1" applyFont="1" applyBorder="1">
      <alignment/>
      <protection/>
    </xf>
    <xf numFmtId="194" fontId="13" fillId="0" borderId="31" xfId="93" applyNumberFormat="1" applyFont="1" applyBorder="1">
      <alignment/>
      <protection/>
    </xf>
    <xf numFmtId="194" fontId="13" fillId="0" borderId="31" xfId="73" applyFont="1" applyBorder="1" applyAlignment="1">
      <alignment/>
    </xf>
    <xf numFmtId="194" fontId="13" fillId="0" borderId="0" xfId="93" applyNumberFormat="1" applyFont="1">
      <alignment/>
      <protection/>
    </xf>
    <xf numFmtId="0" fontId="13" fillId="0" borderId="0" xfId="93" applyFont="1">
      <alignment/>
      <protection/>
    </xf>
    <xf numFmtId="0" fontId="20" fillId="0" borderId="44" xfId="93" applyFont="1" applyFill="1" applyBorder="1">
      <alignment/>
      <protection/>
    </xf>
    <xf numFmtId="43" fontId="14" fillId="0" borderId="44" xfId="63" applyFont="1" applyBorder="1" applyAlignment="1">
      <alignment/>
    </xf>
    <xf numFmtId="0" fontId="14" fillId="0" borderId="44" xfId="93" applyFont="1" applyBorder="1">
      <alignment/>
      <protection/>
    </xf>
    <xf numFmtId="194" fontId="14" fillId="0" borderId="44" xfId="73" applyFont="1" applyBorder="1" applyAlignment="1">
      <alignment/>
    </xf>
    <xf numFmtId="0" fontId="14" fillId="0" borderId="42" xfId="93" applyFont="1" applyFill="1" applyBorder="1">
      <alignment/>
      <protection/>
    </xf>
    <xf numFmtId="43" fontId="14" fillId="0" borderId="0" xfId="93" applyNumberFormat="1" applyFont="1" applyBorder="1">
      <alignment/>
      <protection/>
    </xf>
    <xf numFmtId="43" fontId="14" fillId="0" borderId="45" xfId="63" applyFont="1" applyBorder="1" applyAlignment="1">
      <alignment/>
    </xf>
    <xf numFmtId="43" fontId="14" fillId="0" borderId="45" xfId="93" applyNumberFormat="1" applyFont="1" applyBorder="1">
      <alignment/>
      <protection/>
    </xf>
    <xf numFmtId="194" fontId="14" fillId="0" borderId="45" xfId="73" applyFont="1" applyBorder="1" applyAlignment="1">
      <alignment/>
    </xf>
    <xf numFmtId="43" fontId="14" fillId="0" borderId="46" xfId="63" applyFont="1" applyBorder="1" applyAlignment="1">
      <alignment/>
    </xf>
    <xf numFmtId="43" fontId="14" fillId="0" borderId="46" xfId="93" applyNumberFormat="1" applyFont="1" applyBorder="1">
      <alignment/>
      <protection/>
    </xf>
    <xf numFmtId="194" fontId="14" fillId="0" borderId="46" xfId="73" applyFont="1" applyBorder="1" applyAlignment="1">
      <alignment/>
    </xf>
    <xf numFmtId="0" fontId="13" fillId="0" borderId="31" xfId="93" applyFont="1" applyFill="1" applyBorder="1" applyAlignment="1">
      <alignment horizontal="center"/>
      <protection/>
    </xf>
    <xf numFmtId="0" fontId="13" fillId="0" borderId="0" xfId="93" applyFont="1" applyFill="1" applyBorder="1">
      <alignment/>
      <protection/>
    </xf>
    <xf numFmtId="43" fontId="13" fillId="0" borderId="0" xfId="93" applyNumberFormat="1" applyFont="1" applyBorder="1">
      <alignment/>
      <protection/>
    </xf>
    <xf numFmtId="43" fontId="13" fillId="0" borderId="0" xfId="63" applyFont="1" applyBorder="1" applyAlignment="1">
      <alignment/>
    </xf>
    <xf numFmtId="0" fontId="13" fillId="0" borderId="0" xfId="93" applyFont="1" applyBorder="1">
      <alignment/>
      <protection/>
    </xf>
    <xf numFmtId="194" fontId="13" fillId="0" borderId="0" xfId="73" applyFont="1" applyBorder="1" applyAlignment="1">
      <alignment/>
    </xf>
    <xf numFmtId="43" fontId="14" fillId="0" borderId="0" xfId="93" applyNumberFormat="1" applyFont="1">
      <alignment/>
      <protection/>
    </xf>
    <xf numFmtId="194" fontId="14" fillId="0" borderId="0" xfId="73" applyFont="1" applyAlignment="1">
      <alignment/>
    </xf>
    <xf numFmtId="43" fontId="14" fillId="0" borderId="0" xfId="49" applyFont="1" applyAlignment="1">
      <alignment/>
    </xf>
    <xf numFmtId="194" fontId="14" fillId="0" borderId="47" xfId="73" applyFont="1" applyBorder="1" applyAlignment="1">
      <alignment/>
    </xf>
    <xf numFmtId="194" fontId="14" fillId="0" borderId="47" xfId="93" applyNumberFormat="1" applyFont="1" applyBorder="1">
      <alignment/>
      <protection/>
    </xf>
    <xf numFmtId="194" fontId="14" fillId="0" borderId="48" xfId="73" applyFont="1" applyBorder="1" applyAlignment="1">
      <alignment/>
    </xf>
    <xf numFmtId="43" fontId="13" fillId="0" borderId="19" xfId="63" applyFont="1" applyBorder="1" applyAlignment="1">
      <alignment horizontal="center" vertical="center"/>
    </xf>
    <xf numFmtId="194" fontId="14" fillId="0" borderId="45" xfId="93" applyNumberFormat="1" applyFont="1" applyBorder="1">
      <alignment/>
      <protection/>
    </xf>
    <xf numFmtId="4" fontId="82" fillId="0" borderId="42" xfId="58" applyNumberFormat="1" applyFont="1" applyFill="1" applyBorder="1" applyAlignment="1">
      <alignment horizontal="right" vertical="center" readingOrder="1"/>
      <protection/>
    </xf>
    <xf numFmtId="43" fontId="14" fillId="0" borderId="47" xfId="63" applyNumberFormat="1" applyFont="1" applyBorder="1" applyAlignment="1">
      <alignment/>
    </xf>
    <xf numFmtId="43" fontId="82" fillId="0" borderId="47" xfId="63" applyNumberFormat="1" applyFont="1" applyBorder="1" applyAlignment="1">
      <alignment horizontal="right" vertical="center" readingOrder="1"/>
    </xf>
    <xf numFmtId="43" fontId="83" fillId="0" borderId="47" xfId="63" applyNumberFormat="1" applyFont="1" applyBorder="1" applyAlignment="1">
      <alignment/>
    </xf>
    <xf numFmtId="43" fontId="14" fillId="0" borderId="0" xfId="63" applyNumberFormat="1" applyFont="1" applyAlignment="1">
      <alignment/>
    </xf>
    <xf numFmtId="43" fontId="13" fillId="0" borderId="31" xfId="63" applyNumberFormat="1" applyFont="1" applyBorder="1" applyAlignment="1">
      <alignment/>
    </xf>
    <xf numFmtId="43" fontId="14" fillId="0" borderId="44" xfId="63" applyNumberFormat="1" applyFont="1" applyBorder="1" applyAlignment="1">
      <alignment/>
    </xf>
    <xf numFmtId="43" fontId="14" fillId="0" borderId="42" xfId="63" applyNumberFormat="1" applyFont="1" applyBorder="1" applyAlignment="1">
      <alignment/>
    </xf>
    <xf numFmtId="43" fontId="14" fillId="0" borderId="45" xfId="63" applyNumberFormat="1" applyFont="1" applyBorder="1" applyAlignment="1">
      <alignment/>
    </xf>
    <xf numFmtId="43" fontId="14" fillId="0" borderId="46" xfId="63" applyNumberFormat="1" applyFont="1" applyBorder="1" applyAlignment="1">
      <alignment/>
    </xf>
    <xf numFmtId="43" fontId="8" fillId="0" borderId="0" xfId="0" applyNumberFormat="1" applyFont="1" applyAlignment="1">
      <alignment/>
    </xf>
    <xf numFmtId="43" fontId="7" fillId="0" borderId="0" xfId="63" applyNumberFormat="1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Fill="1" applyAlignment="1">
      <alignment vertical="center" wrapText="1"/>
    </xf>
    <xf numFmtId="0" fontId="7" fillId="0" borderId="0" xfId="0" applyFont="1" applyAlignment="1">
      <alignment horizontal="right"/>
    </xf>
    <xf numFmtId="0" fontId="8" fillId="0" borderId="0" xfId="0" applyFont="1" applyFill="1" applyAlignment="1">
      <alignment vertical="center" wrapText="1"/>
    </xf>
    <xf numFmtId="0" fontId="8" fillId="0" borderId="0" xfId="0" applyFont="1" applyAlignment="1">
      <alignment horizontal="right"/>
    </xf>
    <xf numFmtId="0" fontId="7" fillId="0" borderId="0" xfId="0" applyFont="1" applyFill="1" applyAlignment="1">
      <alignment/>
    </xf>
    <xf numFmtId="0" fontId="73" fillId="0" borderId="0" xfId="0" applyFont="1" applyAlignment="1">
      <alignment/>
    </xf>
    <xf numFmtId="0" fontId="16" fillId="0" borderId="0" xfId="0" applyFont="1" applyAlignment="1">
      <alignment/>
    </xf>
    <xf numFmtId="43" fontId="21" fillId="0" borderId="0" xfId="63" applyFont="1" applyAlignment="1">
      <alignment/>
    </xf>
    <xf numFmtId="43" fontId="21" fillId="0" borderId="0" xfId="63" applyFont="1" applyBorder="1" applyAlignment="1">
      <alignment/>
    </xf>
    <xf numFmtId="43" fontId="22" fillId="0" borderId="0" xfId="63" applyFont="1" applyBorder="1" applyAlignment="1">
      <alignment/>
    </xf>
    <xf numFmtId="43" fontId="22" fillId="0" borderId="0" xfId="0" applyNumberFormat="1" applyFont="1" applyAlignment="1">
      <alignment horizontal="center"/>
    </xf>
    <xf numFmtId="43" fontId="8" fillId="0" borderId="0" xfId="63" applyFont="1" applyBorder="1" applyAlignment="1">
      <alignment horizontal="center"/>
    </xf>
    <xf numFmtId="43" fontId="22" fillId="0" borderId="0" xfId="63" applyFont="1" applyBorder="1" applyAlignment="1">
      <alignment horizontal="center"/>
    </xf>
    <xf numFmtId="43" fontId="23" fillId="0" borderId="0" xfId="63" applyFont="1" applyBorder="1" applyAlignment="1">
      <alignment horizontal="center"/>
    </xf>
    <xf numFmtId="43" fontId="23" fillId="0" borderId="0" xfId="63" applyFont="1" applyBorder="1" applyAlignment="1">
      <alignment/>
    </xf>
    <xf numFmtId="43" fontId="8" fillId="0" borderId="0" xfId="63" applyFont="1" applyAlignment="1">
      <alignment horizontal="center"/>
    </xf>
    <xf numFmtId="43" fontId="7" fillId="0" borderId="0" xfId="0" applyNumberFormat="1" applyFont="1" applyBorder="1" applyAlignment="1">
      <alignment/>
    </xf>
    <xf numFmtId="43" fontId="7" fillId="0" borderId="0" xfId="63" applyFont="1" applyBorder="1" applyAlignment="1">
      <alignment horizontal="right" vertical="top" wrapText="1"/>
    </xf>
    <xf numFmtId="43" fontId="7" fillId="0" borderId="0" xfId="63" applyFont="1" applyBorder="1" applyAlignment="1">
      <alignment vertical="top" wrapText="1"/>
    </xf>
    <xf numFmtId="43" fontId="7" fillId="0" borderId="0" xfId="63" applyFont="1" applyAlignment="1">
      <alignment/>
    </xf>
    <xf numFmtId="43" fontId="8" fillId="0" borderId="0" xfId="0" applyNumberFormat="1" applyFont="1" applyBorder="1" applyAlignment="1">
      <alignment/>
    </xf>
    <xf numFmtId="43" fontId="15" fillId="0" borderId="0" xfId="0" applyNumberFormat="1" applyFont="1" applyAlignment="1">
      <alignment/>
    </xf>
    <xf numFmtId="237" fontId="84" fillId="0" borderId="0" xfId="56" applyNumberFormat="1" applyFont="1" applyFill="1" applyBorder="1" applyAlignment="1">
      <alignment horizontal="right" vertical="center" wrapText="1" readingOrder="1"/>
      <protection/>
    </xf>
    <xf numFmtId="43" fontId="22" fillId="0" borderId="0" xfId="0" applyNumberFormat="1" applyFont="1" applyBorder="1" applyAlignment="1">
      <alignment/>
    </xf>
    <xf numFmtId="0" fontId="11" fillId="0" borderId="11" xfId="0" applyFont="1" applyBorder="1" applyAlignment="1">
      <alignment horizontal="left"/>
    </xf>
    <xf numFmtId="43" fontId="85" fillId="0" borderId="0" xfId="63" applyFont="1" applyAlignment="1">
      <alignment horizontal="center"/>
    </xf>
    <xf numFmtId="43" fontId="11" fillId="0" borderId="31" xfId="63" applyFont="1" applyBorder="1" applyAlignment="1">
      <alignment/>
    </xf>
    <xf numFmtId="212" fontId="7" fillId="0" borderId="0" xfId="63" applyNumberFormat="1" applyFont="1" applyAlignment="1">
      <alignment/>
    </xf>
    <xf numFmtId="0" fontId="7" fillId="0" borderId="0" xfId="0" applyFont="1" applyAlignment="1">
      <alignment horizontal="left"/>
    </xf>
    <xf numFmtId="43" fontId="7" fillId="0" borderId="0" xfId="63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43" fontId="7" fillId="0" borderId="0" xfId="63" applyFont="1" applyBorder="1" applyAlignment="1">
      <alignment/>
    </xf>
    <xf numFmtId="43" fontId="14" fillId="0" borderId="42" xfId="93" applyNumberFormat="1" applyFont="1" applyBorder="1" applyAlignment="1">
      <alignment wrapText="1"/>
      <protection/>
    </xf>
    <xf numFmtId="43" fontId="14" fillId="0" borderId="44" xfId="93" applyNumberFormat="1" applyFont="1" applyBorder="1">
      <alignment/>
      <protection/>
    </xf>
    <xf numFmtId="4" fontId="86" fillId="0" borderId="42" xfId="0" applyNumberFormat="1" applyFont="1" applyBorder="1" applyAlignment="1">
      <alignment horizontal="right" vertical="center" readingOrder="1"/>
    </xf>
    <xf numFmtId="0" fontId="7" fillId="0" borderId="0" xfId="93" applyFont="1">
      <alignment/>
      <protection/>
    </xf>
    <xf numFmtId="43" fontId="24" fillId="0" borderId="18" xfId="71" applyFont="1" applyBorder="1" applyAlignment="1">
      <alignment horizontal="center"/>
    </xf>
    <xf numFmtId="0" fontId="25" fillId="0" borderId="0" xfId="0" applyFont="1" applyAlignment="1">
      <alignment/>
    </xf>
    <xf numFmtId="43" fontId="24" fillId="0" borderId="19" xfId="71" applyFont="1" applyBorder="1" applyAlignment="1">
      <alignment horizontal="center"/>
    </xf>
    <xf numFmtId="43" fontId="22" fillId="0" borderId="0" xfId="63" applyFont="1" applyAlignment="1">
      <alignment/>
    </xf>
    <xf numFmtId="210" fontId="14" fillId="0" borderId="42" xfId="63" applyNumberFormat="1" applyFont="1" applyBorder="1" applyAlignment="1">
      <alignment/>
    </xf>
    <xf numFmtId="210" fontId="13" fillId="0" borderId="31" xfId="63" applyNumberFormat="1" applyFont="1" applyBorder="1" applyAlignment="1">
      <alignment/>
    </xf>
    <xf numFmtId="210" fontId="13" fillId="0" borderId="0" xfId="63" applyNumberFormat="1" applyFont="1" applyBorder="1" applyAlignment="1">
      <alignment/>
    </xf>
    <xf numFmtId="0" fontId="5" fillId="0" borderId="0" xfId="93" applyFont="1">
      <alignment/>
      <protection/>
    </xf>
    <xf numFmtId="0" fontId="5" fillId="0" borderId="0" xfId="93" applyFont="1" applyBorder="1">
      <alignment/>
      <protection/>
    </xf>
    <xf numFmtId="0" fontId="8" fillId="0" borderId="0" xfId="92" applyFont="1" applyAlignment="1">
      <alignment horizontal="center"/>
      <protection/>
    </xf>
    <xf numFmtId="0" fontId="8" fillId="0" borderId="0" xfId="92" applyFont="1" applyAlignment="1">
      <alignment horizontal="left"/>
      <protection/>
    </xf>
    <xf numFmtId="194" fontId="7" fillId="0" borderId="0" xfId="72" applyFont="1" applyAlignment="1">
      <alignment/>
    </xf>
    <xf numFmtId="0" fontId="8" fillId="0" borderId="0" xfId="92" applyFont="1">
      <alignment/>
      <protection/>
    </xf>
    <xf numFmtId="0" fontId="8" fillId="0" borderId="0" xfId="92" applyFont="1" applyBorder="1" applyAlignment="1">
      <alignment horizontal="center"/>
      <protection/>
    </xf>
    <xf numFmtId="43" fontId="73" fillId="0" borderId="0" xfId="38" applyFont="1" applyAlignment="1">
      <alignment/>
    </xf>
    <xf numFmtId="194" fontId="8" fillId="0" borderId="0" xfId="92" applyNumberFormat="1" applyFont="1">
      <alignment/>
      <protection/>
    </xf>
    <xf numFmtId="0" fontId="8" fillId="0" borderId="0" xfId="92" applyFont="1" applyAlignment="1">
      <alignment horizontal="right"/>
      <protection/>
    </xf>
    <xf numFmtId="43" fontId="73" fillId="0" borderId="0" xfId="71" applyFont="1" applyAlignment="1">
      <alignment/>
    </xf>
    <xf numFmtId="49" fontId="73" fillId="0" borderId="0" xfId="0" applyNumberFormat="1" applyFont="1" applyAlignment="1">
      <alignment horizontal="center"/>
    </xf>
    <xf numFmtId="43" fontId="73" fillId="0" borderId="0" xfId="0" applyNumberFormat="1" applyFont="1" applyAlignment="1">
      <alignment/>
    </xf>
    <xf numFmtId="0" fontId="7" fillId="0" borderId="0" xfId="83" applyFont="1" applyBorder="1" applyAlignment="1">
      <alignment horizontal="left"/>
      <protection/>
    </xf>
    <xf numFmtId="194" fontId="7" fillId="0" borderId="0" xfId="72" applyFont="1" applyBorder="1" applyAlignment="1">
      <alignment/>
    </xf>
    <xf numFmtId="43" fontId="8" fillId="0" borderId="0" xfId="92" applyNumberFormat="1" applyFont="1">
      <alignment/>
      <protection/>
    </xf>
    <xf numFmtId="43" fontId="73" fillId="0" borderId="0" xfId="0" applyNumberFormat="1" applyFont="1" applyAlignment="1">
      <alignment/>
    </xf>
    <xf numFmtId="43" fontId="8" fillId="0" borderId="0" xfId="51" applyFont="1" applyAlignment="1">
      <alignment/>
    </xf>
    <xf numFmtId="43" fontId="8" fillId="0" borderId="0" xfId="36" applyFont="1" applyAlignment="1">
      <alignment/>
    </xf>
    <xf numFmtId="0" fontId="7" fillId="0" borderId="0" xfId="92" applyFont="1" applyBorder="1" applyAlignment="1">
      <alignment horizontal="left"/>
      <protection/>
    </xf>
    <xf numFmtId="0" fontId="73" fillId="0" borderId="0" xfId="0" applyFont="1" applyBorder="1" applyAlignment="1">
      <alignment/>
    </xf>
    <xf numFmtId="0" fontId="7" fillId="0" borderId="0" xfId="92" applyFont="1" applyAlignment="1">
      <alignment horizontal="left"/>
      <protection/>
    </xf>
    <xf numFmtId="194" fontId="7" fillId="0" borderId="36" xfId="72" applyFont="1" applyBorder="1" applyAlignment="1">
      <alignment/>
    </xf>
    <xf numFmtId="194" fontId="8" fillId="0" borderId="28" xfId="72" applyFont="1" applyBorder="1" applyAlignment="1">
      <alignment/>
    </xf>
    <xf numFmtId="194" fontId="8" fillId="0" borderId="0" xfId="72" applyFont="1" applyBorder="1" applyAlignment="1">
      <alignment/>
    </xf>
    <xf numFmtId="43" fontId="8" fillId="0" borderId="0" xfId="71" applyFont="1" applyAlignment="1">
      <alignment/>
    </xf>
    <xf numFmtId="0" fontId="8" fillId="0" borderId="0" xfId="92" applyFont="1" applyBorder="1" applyAlignment="1">
      <alignment horizontal="center" vertical="center"/>
      <protection/>
    </xf>
    <xf numFmtId="0" fontId="27" fillId="0" borderId="0" xfId="83" applyFont="1" applyBorder="1" applyAlignment="1">
      <alignment horizontal="left"/>
      <protection/>
    </xf>
    <xf numFmtId="43" fontId="27" fillId="0" borderId="0" xfId="71" applyFont="1" applyBorder="1" applyAlignment="1">
      <alignment horizontal="center"/>
    </xf>
    <xf numFmtId="43" fontId="7" fillId="0" borderId="0" xfId="71" applyFont="1" applyBorder="1" applyAlignment="1">
      <alignment/>
    </xf>
    <xf numFmtId="0" fontId="7" fillId="0" borderId="0" xfId="83" applyFont="1" applyBorder="1">
      <alignment/>
      <protection/>
    </xf>
    <xf numFmtId="0" fontId="27" fillId="0" borderId="0" xfId="83" applyFont="1" applyBorder="1">
      <alignment/>
      <protection/>
    </xf>
    <xf numFmtId="0" fontId="8" fillId="0" borderId="0" xfId="92" applyFont="1" applyFill="1" applyBorder="1" applyAlignment="1">
      <alignment horizontal="center" vertical="center"/>
      <protection/>
    </xf>
    <xf numFmtId="0" fontId="73" fillId="0" borderId="0" xfId="0" applyFont="1" applyFill="1" applyAlignment="1">
      <alignment/>
    </xf>
    <xf numFmtId="43" fontId="7" fillId="0" borderId="0" xfId="71" applyFont="1" applyFill="1" applyBorder="1" applyAlignment="1">
      <alignment/>
    </xf>
    <xf numFmtId="0" fontId="0" fillId="0" borderId="0" xfId="0" applyFill="1" applyAlignment="1">
      <alignment/>
    </xf>
    <xf numFmtId="43" fontId="0" fillId="0" borderId="0" xfId="0" applyNumberFormat="1" applyAlignment="1">
      <alignment/>
    </xf>
    <xf numFmtId="0" fontId="7" fillId="0" borderId="0" xfId="92" applyFont="1">
      <alignment/>
      <protection/>
    </xf>
    <xf numFmtId="43" fontId="0" fillId="0" borderId="0" xfId="71" applyFont="1" applyAlignment="1">
      <alignment/>
    </xf>
    <xf numFmtId="0" fontId="73" fillId="0" borderId="0" xfId="0" applyFont="1" applyAlignment="1">
      <alignment wrapText="1"/>
    </xf>
    <xf numFmtId="0" fontId="8" fillId="0" borderId="0" xfId="0" applyFont="1" applyAlignment="1">
      <alignment horizontal="center" vertical="center"/>
    </xf>
    <xf numFmtId="43" fontId="73" fillId="0" borderId="0" xfId="71" applyFont="1" applyBorder="1" applyAlignment="1">
      <alignment/>
    </xf>
    <xf numFmtId="0" fontId="73" fillId="0" borderId="0" xfId="0" applyFont="1" applyBorder="1" applyAlignment="1">
      <alignment vertical="center" wrapText="1"/>
    </xf>
    <xf numFmtId="43" fontId="73" fillId="0" borderId="0" xfId="71" applyFont="1" applyFill="1" applyBorder="1" applyAlignment="1">
      <alignment/>
    </xf>
    <xf numFmtId="43" fontId="8" fillId="0" borderId="29" xfId="71" applyFont="1" applyBorder="1" applyAlignment="1">
      <alignment/>
    </xf>
    <xf numFmtId="0" fontId="76" fillId="0" borderId="17" xfId="88" applyFont="1" applyBorder="1" applyAlignment="1">
      <alignment vertical="top" wrapText="1"/>
      <protection/>
    </xf>
    <xf numFmtId="236" fontId="74" fillId="0" borderId="17" xfId="0" applyNumberFormat="1" applyFont="1" applyFill="1" applyBorder="1" applyAlignment="1">
      <alignment horizontal="right" vertical="top" wrapText="1" readingOrder="1"/>
    </xf>
    <xf numFmtId="236" fontId="74" fillId="0" borderId="17" xfId="0" applyNumberFormat="1" applyFont="1" applyFill="1" applyBorder="1" applyAlignment="1">
      <alignment vertical="top" wrapText="1" readingOrder="1"/>
    </xf>
    <xf numFmtId="238" fontId="28" fillId="0" borderId="0" xfId="0" applyNumberFormat="1" applyFont="1" applyFill="1" applyBorder="1" applyAlignment="1">
      <alignment/>
    </xf>
    <xf numFmtId="0" fontId="77" fillId="0" borderId="0" xfId="0" applyFont="1" applyAlignment="1">
      <alignment horizontal="center"/>
    </xf>
    <xf numFmtId="0" fontId="73" fillId="0" borderId="0" xfId="0" applyFont="1" applyAlignment="1">
      <alignment horizontal="left"/>
    </xf>
    <xf numFmtId="0" fontId="79" fillId="0" borderId="0" xfId="0" applyFont="1" applyAlignment="1">
      <alignment horizontal="left"/>
    </xf>
    <xf numFmtId="43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75" fillId="0" borderId="49" xfId="0" applyNumberFormat="1" applyFont="1" applyFill="1" applyBorder="1" applyAlignment="1">
      <alignment horizontal="center" vertical="center" wrapText="1" readingOrder="1"/>
    </xf>
    <xf numFmtId="0" fontId="75" fillId="0" borderId="50" xfId="0" applyNumberFormat="1" applyFont="1" applyFill="1" applyBorder="1" applyAlignment="1">
      <alignment horizontal="center" vertical="center" wrapText="1" readingOrder="1"/>
    </xf>
    <xf numFmtId="0" fontId="75" fillId="0" borderId="51" xfId="0" applyNumberFormat="1" applyFont="1" applyFill="1" applyBorder="1" applyAlignment="1">
      <alignment horizontal="center" vertical="center" wrapText="1" readingOrder="1"/>
    </xf>
    <xf numFmtId="0" fontId="74" fillId="0" borderId="52" xfId="0" applyNumberFormat="1" applyFont="1" applyFill="1" applyBorder="1" applyAlignment="1">
      <alignment horizontal="center" vertical="top" wrapText="1" readingOrder="1"/>
    </xf>
    <xf numFmtId="0" fontId="74" fillId="0" borderId="53" xfId="0" applyNumberFormat="1" applyFont="1" applyFill="1" applyBorder="1" applyAlignment="1">
      <alignment horizontal="center" vertical="top" wrapText="1" readingOrder="1"/>
    </xf>
    <xf numFmtId="43" fontId="10" fillId="0" borderId="0" xfId="0" applyNumberFormat="1" applyFont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39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/>
    </xf>
    <xf numFmtId="0" fontId="10" fillId="0" borderId="35" xfId="0" applyFont="1" applyBorder="1" applyAlignment="1">
      <alignment horizontal="center"/>
    </xf>
    <xf numFmtId="43" fontId="10" fillId="0" borderId="0" xfId="0" applyNumberFormat="1" applyFont="1" applyAlignment="1">
      <alignment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35" xfId="0" applyFont="1" applyBorder="1" applyAlignment="1">
      <alignment horizontal="center"/>
    </xf>
    <xf numFmtId="0" fontId="6" fillId="0" borderId="0" xfId="0" applyFont="1" applyAlignment="1">
      <alignment horizontal="center"/>
    </xf>
    <xf numFmtId="43" fontId="8" fillId="0" borderId="18" xfId="63" applyFont="1" applyBorder="1" applyAlignment="1">
      <alignment horizontal="center" vertical="center"/>
    </xf>
    <xf numFmtId="43" fontId="8" fillId="0" borderId="19" xfId="63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4" fillId="0" borderId="19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/>
    </xf>
    <xf numFmtId="0" fontId="8" fillId="0" borderId="0" xfId="0" applyFont="1" applyAlignment="1">
      <alignment horizontal="left"/>
    </xf>
    <xf numFmtId="43" fontId="24" fillId="0" borderId="18" xfId="71" applyFont="1" applyBorder="1" applyAlignment="1">
      <alignment horizontal="center" vertical="center"/>
    </xf>
    <xf numFmtId="43" fontId="24" fillId="0" borderId="19" xfId="71" applyFont="1" applyBorder="1" applyAlignment="1">
      <alignment horizontal="center" vertical="center"/>
    </xf>
    <xf numFmtId="43" fontId="13" fillId="0" borderId="18" xfId="63" applyFont="1" applyBorder="1" applyAlignment="1">
      <alignment horizontal="center" vertical="center"/>
    </xf>
    <xf numFmtId="43" fontId="13" fillId="0" borderId="19" xfId="63" applyFont="1" applyBorder="1" applyAlignment="1">
      <alignment horizontal="center" vertical="center"/>
    </xf>
    <xf numFmtId="194" fontId="13" fillId="0" borderId="18" xfId="73" applyFont="1" applyBorder="1" applyAlignment="1">
      <alignment horizontal="center" vertical="center"/>
    </xf>
    <xf numFmtId="194" fontId="13" fillId="0" borderId="19" xfId="73" applyFont="1" applyBorder="1" applyAlignment="1">
      <alignment horizontal="center" vertical="center"/>
    </xf>
    <xf numFmtId="0" fontId="6" fillId="0" borderId="0" xfId="93" applyFont="1" applyAlignment="1">
      <alignment horizontal="center"/>
      <protection/>
    </xf>
    <xf numFmtId="0" fontId="6" fillId="0" borderId="0" xfId="93" applyFont="1" applyBorder="1" applyAlignment="1">
      <alignment horizontal="center"/>
      <protection/>
    </xf>
    <xf numFmtId="0" fontId="13" fillId="0" borderId="36" xfId="93" applyFont="1" applyBorder="1" applyAlignment="1">
      <alignment horizontal="center"/>
      <protection/>
    </xf>
    <xf numFmtId="0" fontId="13" fillId="0" borderId="18" xfId="93" applyFont="1" applyBorder="1" applyAlignment="1">
      <alignment horizontal="center" vertical="center"/>
      <protection/>
    </xf>
    <xf numFmtId="0" fontId="13" fillId="0" borderId="19" xfId="93" applyFont="1" applyBorder="1" applyAlignment="1">
      <alignment horizontal="center" vertical="center"/>
      <protection/>
    </xf>
  </cellXfs>
  <cellStyles count="9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10" xfId="33"/>
    <cellStyle name="Comma 10 2" xfId="34"/>
    <cellStyle name="Comma 11" xfId="35"/>
    <cellStyle name="Comma 11 2" xfId="36"/>
    <cellStyle name="Comma 12" xfId="37"/>
    <cellStyle name="Comma 13" xfId="38"/>
    <cellStyle name="Comma 2" xfId="39"/>
    <cellStyle name="Comma 3" xfId="40"/>
    <cellStyle name="Comma 3 2" xfId="41"/>
    <cellStyle name="Comma 4" xfId="42"/>
    <cellStyle name="Comma 4 2" xfId="43"/>
    <cellStyle name="Comma 5" xfId="44"/>
    <cellStyle name="Comma 5 2" xfId="45"/>
    <cellStyle name="Comma 6" xfId="46"/>
    <cellStyle name="Comma 7" xfId="47"/>
    <cellStyle name="Comma 7 2" xfId="48"/>
    <cellStyle name="Comma 8" xfId="49"/>
    <cellStyle name="Comma 8 2" xfId="50"/>
    <cellStyle name="Comma 9" xfId="51"/>
    <cellStyle name="Followed Hyperlink" xfId="52"/>
    <cellStyle name="Hyperlink" xfId="53"/>
    <cellStyle name="Normal 2" xfId="54"/>
    <cellStyle name="Normal 2 2" xfId="55"/>
    <cellStyle name="Normal 2 3" xfId="56"/>
    <cellStyle name="Normal 3" xfId="57"/>
    <cellStyle name="Normal 4" xfId="58"/>
    <cellStyle name="Normal 5" xfId="59"/>
    <cellStyle name="การคำนวณ" xfId="60"/>
    <cellStyle name="ข้อความเตือน" xfId="61"/>
    <cellStyle name="ข้อความอธิบาย" xfId="62"/>
    <cellStyle name="Comma" xfId="63"/>
    <cellStyle name="Comma [0]" xfId="64"/>
    <cellStyle name="เครื่องหมายจุลภาค 2" xfId="65"/>
    <cellStyle name="เครื่องหมายจุลภาค 2 2" xfId="66"/>
    <cellStyle name="เครื่องหมายจุลภาค 3" xfId="67"/>
    <cellStyle name="เครื่องหมายจุลภาค 4" xfId="68"/>
    <cellStyle name="เครื่องหมายจุลภาค 4 2" xfId="69"/>
    <cellStyle name="เครื่องหมายจุลภาค 5" xfId="70"/>
    <cellStyle name="เครื่องหมายจุลภาค 5 2" xfId="71"/>
    <cellStyle name="เครื่องหมายจุลภาค_ครุภัณฑ์,ที่ดิน ปี 54 2" xfId="72"/>
    <cellStyle name="เครื่องหมายจุลภาค_งบแสดงฐานะการเงิน 52 (3)" xfId="73"/>
    <cellStyle name="เครื่องหมายจุลภาค_ใบผ่านรายการบัญชีทั่วไป" xfId="74"/>
    <cellStyle name="Currency" xfId="75"/>
    <cellStyle name="Currency [0]" xfId="76"/>
    <cellStyle name="ชื่อเรื่อง" xfId="77"/>
    <cellStyle name="เซลล์ตรวจสอบ" xfId="78"/>
    <cellStyle name="เซลล์ที่มีลิงก์" xfId="79"/>
    <cellStyle name="ดี" xfId="80"/>
    <cellStyle name="ปกติ 2" xfId="81"/>
    <cellStyle name="ปกติ 2 2" xfId="82"/>
    <cellStyle name="ปกติ 3" xfId="83"/>
    <cellStyle name="ปกติ 4" xfId="84"/>
    <cellStyle name="ปกติ 4 2" xfId="85"/>
    <cellStyle name="ปกติ 5" xfId="86"/>
    <cellStyle name="ปกติ 5 2" xfId="87"/>
    <cellStyle name="ปกติ 6" xfId="88"/>
    <cellStyle name="ปกติ 6 2" xfId="89"/>
    <cellStyle name="ปกติ 7" xfId="90"/>
    <cellStyle name="ปกติ 7 2" xfId="91"/>
    <cellStyle name="ปกติ_ครุภัณฑ์,ที่ดิน ปี 54 2" xfId="92"/>
    <cellStyle name="ปกติ_งบแสดงฐานะการเงิน 52 (3)" xfId="93"/>
    <cellStyle name="ป้อนค่า" xfId="94"/>
    <cellStyle name="ปานกลาง" xfId="95"/>
    <cellStyle name="Percent" xfId="96"/>
    <cellStyle name="ผลรวม" xfId="97"/>
    <cellStyle name="แย่" xfId="98"/>
    <cellStyle name="ส่วนที่ถูกเน้น1" xfId="99"/>
    <cellStyle name="ส่วนที่ถูกเน้น2" xfId="100"/>
    <cellStyle name="ส่วนที่ถูกเน้น3" xfId="101"/>
    <cellStyle name="ส่วนที่ถูกเน้น4" xfId="102"/>
    <cellStyle name="ส่วนที่ถูกเน้น5" xfId="103"/>
    <cellStyle name="ส่วนที่ถูกเน้น6" xfId="104"/>
    <cellStyle name="แสดงผล" xfId="105"/>
    <cellStyle name="หมายเหตุ" xfId="106"/>
    <cellStyle name="หัวเรื่อง 1" xfId="107"/>
    <cellStyle name="หัวเรื่อง 2" xfId="108"/>
    <cellStyle name="หัวเรื่อง 3" xfId="109"/>
    <cellStyle name="หัวเรื่อง 4" xfId="11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B1:K41"/>
  <sheetViews>
    <sheetView zoomScalePageLayoutView="0" workbookViewId="0" topLeftCell="A16">
      <selection activeCell="E34" sqref="E34"/>
    </sheetView>
  </sheetViews>
  <sheetFormatPr defaultColWidth="9.140625" defaultRowHeight="21.75"/>
  <cols>
    <col min="1" max="1" width="5.421875" style="20" customWidth="1"/>
    <col min="2" max="2" width="5.00390625" style="20" customWidth="1"/>
    <col min="3" max="3" width="3.00390625" style="20" customWidth="1"/>
    <col min="4" max="4" width="33.421875" style="20" customWidth="1"/>
    <col min="5" max="5" width="14.7109375" style="20" customWidth="1"/>
    <col min="6" max="6" width="10.28125" style="20" customWidth="1"/>
    <col min="7" max="9" width="18.421875" style="21" customWidth="1"/>
    <col min="10" max="10" width="13.8515625" style="20" customWidth="1"/>
    <col min="11" max="16384" width="9.140625" style="20" customWidth="1"/>
  </cols>
  <sheetData>
    <row r="1" spans="2:9" ht="23.25" customHeight="1">
      <c r="B1" s="359" t="s">
        <v>42</v>
      </c>
      <c r="C1" s="359"/>
      <c r="D1" s="359"/>
      <c r="E1" s="359"/>
      <c r="F1" s="359"/>
      <c r="G1" s="359"/>
      <c r="H1" s="359"/>
      <c r="I1" s="73"/>
    </row>
    <row r="2" spans="2:9" ht="21.75" customHeight="1">
      <c r="B2" s="359" t="s">
        <v>20</v>
      </c>
      <c r="C2" s="359"/>
      <c r="D2" s="359"/>
      <c r="E2" s="359"/>
      <c r="F2" s="359"/>
      <c r="G2" s="359"/>
      <c r="H2" s="359"/>
      <c r="I2" s="73"/>
    </row>
    <row r="3" spans="2:9" ht="22.5" customHeight="1">
      <c r="B3" s="359" t="s">
        <v>441</v>
      </c>
      <c r="C3" s="359"/>
      <c r="D3" s="359"/>
      <c r="E3" s="359"/>
      <c r="F3" s="359"/>
      <c r="G3" s="359"/>
      <c r="H3" s="359"/>
      <c r="I3" s="73"/>
    </row>
    <row r="4" spans="5:8" ht="17.25" customHeight="1">
      <c r="E4" s="84" t="s">
        <v>22</v>
      </c>
      <c r="F4" s="84"/>
      <c r="G4" s="103" t="s">
        <v>445</v>
      </c>
      <c r="H4" s="103" t="s">
        <v>444</v>
      </c>
    </row>
    <row r="5" spans="2:9" ht="20.25" thickBot="1">
      <c r="B5" s="94" t="s">
        <v>137</v>
      </c>
      <c r="E5" s="86">
        <v>2</v>
      </c>
      <c r="F5" s="86"/>
      <c r="G5" s="87">
        <v>1492078687.69</v>
      </c>
      <c r="H5" s="87">
        <v>1446001826.09</v>
      </c>
      <c r="I5" s="96"/>
    </row>
    <row r="6" spans="2:9" ht="20.25" thickTop="1">
      <c r="B6" s="94" t="s">
        <v>138</v>
      </c>
      <c r="E6" s="86"/>
      <c r="F6" s="86"/>
      <c r="G6" s="88"/>
      <c r="H6" s="88"/>
      <c r="I6" s="88"/>
    </row>
    <row r="7" spans="3:9" ht="19.5">
      <c r="C7" s="94" t="s">
        <v>139</v>
      </c>
      <c r="E7" s="86"/>
      <c r="F7" s="86"/>
      <c r="G7" s="88"/>
      <c r="H7" s="88"/>
      <c r="I7" s="88"/>
    </row>
    <row r="8" spans="4:9" ht="18.75">
      <c r="D8" s="20" t="s">
        <v>140</v>
      </c>
      <c r="E8" s="86">
        <v>3</v>
      </c>
      <c r="F8" s="86"/>
      <c r="G8" s="88">
        <v>644064816.8</v>
      </c>
      <c r="H8" s="88">
        <v>725792616.17</v>
      </c>
      <c r="I8" s="88"/>
    </row>
    <row r="9" spans="4:9" ht="18.75">
      <c r="D9" s="20" t="s">
        <v>141</v>
      </c>
      <c r="E9" s="86">
        <v>4</v>
      </c>
      <c r="F9" s="86"/>
      <c r="G9" s="88">
        <v>121325092.74</v>
      </c>
      <c r="H9" s="88">
        <v>112774480.92999999</v>
      </c>
      <c r="I9" s="88"/>
    </row>
    <row r="10" spans="4:9" ht="18.75">
      <c r="D10" s="20" t="s">
        <v>142</v>
      </c>
      <c r="E10" s="86">
        <v>5</v>
      </c>
      <c r="F10" s="86"/>
      <c r="G10" s="88">
        <v>175967.83</v>
      </c>
      <c r="H10" s="88">
        <v>172517.48</v>
      </c>
      <c r="I10" s="88"/>
    </row>
    <row r="11" spans="4:9" ht="18.75">
      <c r="D11" s="20" t="s">
        <v>128</v>
      </c>
      <c r="E11" s="86">
        <v>6</v>
      </c>
      <c r="F11" s="86"/>
      <c r="G11" s="88">
        <v>0</v>
      </c>
      <c r="H11" s="88">
        <v>9838247.53</v>
      </c>
      <c r="I11" s="88"/>
    </row>
    <row r="12" spans="4:9" ht="18.75">
      <c r="D12" s="20" t="s">
        <v>191</v>
      </c>
      <c r="E12" s="86">
        <v>7</v>
      </c>
      <c r="F12" s="86"/>
      <c r="G12" s="88">
        <v>0</v>
      </c>
      <c r="H12" s="88">
        <v>2058247.53</v>
      </c>
      <c r="I12" s="88"/>
    </row>
    <row r="13" spans="4:9" ht="18.75">
      <c r="D13" s="272" t="s">
        <v>683</v>
      </c>
      <c r="E13" s="86">
        <v>8</v>
      </c>
      <c r="F13" s="86"/>
      <c r="G13" s="88">
        <v>3112500</v>
      </c>
      <c r="H13" s="88">
        <v>7470000</v>
      </c>
      <c r="I13" s="88"/>
    </row>
    <row r="14" spans="4:9" ht="19.5">
      <c r="D14" s="94" t="s">
        <v>143</v>
      </c>
      <c r="E14" s="86"/>
      <c r="F14" s="86"/>
      <c r="G14" s="89">
        <f>SUM(G8:G13)</f>
        <v>768678377.37</v>
      </c>
      <c r="H14" s="89">
        <f>SUM(H8:H13)</f>
        <v>858106109.6399999</v>
      </c>
      <c r="I14" s="96"/>
    </row>
    <row r="15" spans="3:9" ht="19.5">
      <c r="C15" s="94" t="s">
        <v>144</v>
      </c>
      <c r="E15" s="86"/>
      <c r="F15" s="86"/>
      <c r="G15" s="88"/>
      <c r="H15" s="88"/>
      <c r="I15" s="88"/>
    </row>
    <row r="16" spans="4:9" ht="18.75">
      <c r="D16" s="20" t="s">
        <v>145</v>
      </c>
      <c r="E16" s="86">
        <v>2</v>
      </c>
      <c r="F16" s="86"/>
      <c r="G16" s="88">
        <v>190000000</v>
      </c>
      <c r="H16" s="88">
        <v>190000000</v>
      </c>
      <c r="I16" s="88"/>
    </row>
    <row r="17" spans="4:9" ht="19.5">
      <c r="D17" s="273" t="s">
        <v>684</v>
      </c>
      <c r="G17" s="90">
        <f>SUM(G16)</f>
        <v>190000000</v>
      </c>
      <c r="H17" s="90">
        <f>SUM(H16)</f>
        <v>190000000</v>
      </c>
      <c r="I17" s="97"/>
    </row>
    <row r="18" spans="2:9" ht="20.25" thickBot="1">
      <c r="B18" s="94" t="s">
        <v>146</v>
      </c>
      <c r="G18" s="91">
        <f>G14+G17</f>
        <v>958678377.37</v>
      </c>
      <c r="H18" s="91">
        <f>H14+H17</f>
        <v>1048106109.6399999</v>
      </c>
      <c r="I18" s="97"/>
    </row>
    <row r="19" spans="2:9" ht="22.5" customHeight="1" thickTop="1">
      <c r="B19" s="94"/>
      <c r="G19" s="97"/>
      <c r="H19" s="97"/>
      <c r="I19" s="97"/>
    </row>
    <row r="20" spans="2:8" ht="20.25" thickBot="1">
      <c r="B20" s="94" t="s">
        <v>148</v>
      </c>
      <c r="E20" s="86">
        <v>2</v>
      </c>
      <c r="G20" s="99">
        <v>1492078687.69</v>
      </c>
      <c r="H20" s="99">
        <v>1446001826.09</v>
      </c>
    </row>
    <row r="21" spans="2:5" ht="20.25" thickTop="1">
      <c r="B21" s="94" t="s">
        <v>149</v>
      </c>
      <c r="E21" s="86"/>
    </row>
    <row r="22" spans="3:5" ht="19.5">
      <c r="C22" s="94" t="s">
        <v>150</v>
      </c>
      <c r="E22" s="86"/>
    </row>
    <row r="23" spans="4:9" ht="18.75">
      <c r="D23" s="20" t="s">
        <v>125</v>
      </c>
      <c r="E23" s="86">
        <v>9</v>
      </c>
      <c r="G23" s="88">
        <v>175967.83</v>
      </c>
      <c r="H23" s="88">
        <v>172517.48</v>
      </c>
      <c r="I23" s="88"/>
    </row>
    <row r="24" spans="4:9" ht="18.75">
      <c r="D24" s="20" t="s">
        <v>151</v>
      </c>
      <c r="E24" s="86">
        <v>10</v>
      </c>
      <c r="G24" s="88">
        <v>231205624.3</v>
      </c>
      <c r="H24" s="88">
        <v>212847599.34</v>
      </c>
      <c r="I24" s="88"/>
    </row>
    <row r="25" spans="4:9" ht="18.75">
      <c r="D25" s="20" t="s">
        <v>152</v>
      </c>
      <c r="E25" s="86">
        <v>11</v>
      </c>
      <c r="G25" s="88">
        <v>7647311.55</v>
      </c>
      <c r="H25" s="88">
        <v>12235516.05</v>
      </c>
      <c r="I25" s="88"/>
    </row>
    <row r="26" spans="4:9" ht="18.75">
      <c r="D26" s="20" t="s">
        <v>192</v>
      </c>
      <c r="E26" s="86">
        <v>12</v>
      </c>
      <c r="G26" s="88">
        <v>0</v>
      </c>
      <c r="H26" s="88">
        <v>2058247.53</v>
      </c>
      <c r="I26" s="88"/>
    </row>
    <row r="27" spans="4:9" ht="19.5">
      <c r="D27" s="85" t="s">
        <v>433</v>
      </c>
      <c r="G27" s="89">
        <f>SUM(G23:G26)</f>
        <v>239028903.68000004</v>
      </c>
      <c r="H27" s="89">
        <f>SUM(H23:H26)</f>
        <v>227313880.4</v>
      </c>
      <c r="I27" s="96"/>
    </row>
    <row r="28" spans="3:4" ht="19.5">
      <c r="C28" s="85" t="s">
        <v>429</v>
      </c>
      <c r="D28" s="92"/>
    </row>
    <row r="29" spans="4:9" ht="18.75">
      <c r="D29" s="20" t="s">
        <v>124</v>
      </c>
      <c r="E29" s="86">
        <v>13</v>
      </c>
      <c r="G29" s="88">
        <v>170999100</v>
      </c>
      <c r="H29" s="88">
        <v>190000000</v>
      </c>
      <c r="I29" s="88"/>
    </row>
    <row r="30" spans="4:9" ht="19.5">
      <c r="D30" s="93" t="s">
        <v>153</v>
      </c>
      <c r="G30" s="90">
        <f>SUM(G29)</f>
        <v>170999100</v>
      </c>
      <c r="H30" s="90">
        <f>SUM(H29)</f>
        <v>190000000</v>
      </c>
      <c r="I30" s="97"/>
    </row>
    <row r="31" spans="4:9" ht="20.25" thickBot="1">
      <c r="D31" s="94" t="s">
        <v>430</v>
      </c>
      <c r="G31" s="91">
        <f>G27+G30</f>
        <v>410028003.68000007</v>
      </c>
      <c r="H31" s="91">
        <f>H27+H30</f>
        <v>417313880.4</v>
      </c>
      <c r="I31" s="97"/>
    </row>
    <row r="32" ht="18.75" customHeight="1" thickTop="1">
      <c r="B32" s="94" t="s">
        <v>154</v>
      </c>
    </row>
    <row r="33" spans="4:8" ht="18.75">
      <c r="D33" s="20" t="s">
        <v>154</v>
      </c>
      <c r="E33" s="86">
        <v>14</v>
      </c>
      <c r="G33" s="21">
        <v>277499199.68</v>
      </c>
      <c r="H33" s="21">
        <v>383077394.16</v>
      </c>
    </row>
    <row r="34" spans="4:8" ht="18.75">
      <c r="D34" s="20" t="s">
        <v>1</v>
      </c>
      <c r="E34" s="86"/>
      <c r="G34" s="21">
        <v>271151174.01</v>
      </c>
      <c r="H34" s="21">
        <v>247714835.08</v>
      </c>
    </row>
    <row r="35" spans="4:9" ht="19.5">
      <c r="D35" s="95" t="s">
        <v>434</v>
      </c>
      <c r="E35" s="85"/>
      <c r="G35" s="90">
        <f>SUM(G33:G34)</f>
        <v>548650373.69</v>
      </c>
      <c r="H35" s="90">
        <f>SUM(H33:H34)</f>
        <v>630792229.24</v>
      </c>
      <c r="I35" s="98"/>
    </row>
    <row r="36" spans="2:9" ht="20.25" thickBot="1">
      <c r="B36" s="94" t="s">
        <v>155</v>
      </c>
      <c r="G36" s="91">
        <f>G31+G35</f>
        <v>958678377.3700001</v>
      </c>
      <c r="H36" s="91">
        <f>H31+H35</f>
        <v>1048106109.64</v>
      </c>
      <c r="I36" s="98"/>
    </row>
    <row r="37" ht="21" customHeight="1" thickTop="1">
      <c r="B37" s="94" t="s">
        <v>147</v>
      </c>
    </row>
    <row r="38" ht="18.75" customHeight="1"/>
    <row r="39" spans="2:11" ht="18.75">
      <c r="B39" s="360" t="s">
        <v>432</v>
      </c>
      <c r="C39" s="360"/>
      <c r="D39" s="360"/>
      <c r="E39" s="360"/>
      <c r="F39" s="360"/>
      <c r="G39" s="360"/>
      <c r="H39" s="360"/>
      <c r="I39" s="360"/>
      <c r="J39" s="360"/>
      <c r="K39" s="360"/>
    </row>
    <row r="40" spans="2:11" ht="18.75">
      <c r="B40" s="360" t="s">
        <v>431</v>
      </c>
      <c r="C40" s="360"/>
      <c r="D40" s="360"/>
      <c r="E40" s="360"/>
      <c r="F40" s="360"/>
      <c r="G40" s="360"/>
      <c r="H40" s="360"/>
      <c r="I40" s="360"/>
      <c r="J40" s="360"/>
      <c r="K40" s="360"/>
    </row>
    <row r="41" spans="2:11" ht="19.5">
      <c r="B41" s="361" t="s">
        <v>435</v>
      </c>
      <c r="C41" s="361"/>
      <c r="D41" s="361"/>
      <c r="E41" s="361"/>
      <c r="F41" s="361"/>
      <c r="G41" s="361"/>
      <c r="H41" s="361"/>
      <c r="I41" s="361"/>
      <c r="J41" s="361"/>
      <c r="K41" s="361"/>
    </row>
  </sheetData>
  <sheetProtection/>
  <mergeCells count="6">
    <mergeCell ref="B1:H1"/>
    <mergeCell ref="B2:H2"/>
    <mergeCell ref="B3:H3"/>
    <mergeCell ref="B40:K40"/>
    <mergeCell ref="B39:K39"/>
    <mergeCell ref="B41:K41"/>
  </mergeCells>
  <printOptions/>
  <pageMargins left="0.3937007874015748" right="0.38" top="0" bottom="0" header="0.31496062992125984" footer="0.31496062992125984"/>
  <pageSetup orientation="portrait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8" tint="-0.24997000396251678"/>
  </sheetPr>
  <dimension ref="A1:H118"/>
  <sheetViews>
    <sheetView zoomScalePageLayoutView="0" workbookViewId="0" topLeftCell="A1">
      <pane ySplit="7" topLeftCell="A95" activePane="bottomLeft" state="frozen"/>
      <selection pane="topLeft" activeCell="E23" sqref="E23"/>
      <selection pane="bottomLeft" activeCell="D104" sqref="D104"/>
    </sheetView>
  </sheetViews>
  <sheetFormatPr defaultColWidth="9.140625" defaultRowHeight="21.75"/>
  <cols>
    <col min="1" max="1" width="19.57421875" style="3" customWidth="1"/>
    <col min="2" max="2" width="16.7109375" style="3" customWidth="1"/>
    <col min="3" max="3" width="54.140625" style="3" customWidth="1"/>
    <col min="4" max="4" width="13.8515625" style="5" customWidth="1"/>
    <col min="5" max="5" width="14.57421875" style="5" customWidth="1"/>
    <col min="6" max="6" width="13.28125" style="3" customWidth="1"/>
    <col min="7" max="7" width="12.57421875" style="3" customWidth="1"/>
    <col min="8" max="8" width="13.00390625" style="3" customWidth="1"/>
    <col min="9" max="16384" width="9.140625" style="3" customWidth="1"/>
  </cols>
  <sheetData>
    <row r="1" spans="1:8" s="1" customFormat="1" ht="21">
      <c r="A1" s="384" t="s">
        <v>42</v>
      </c>
      <c r="B1" s="384"/>
      <c r="C1" s="384"/>
      <c r="D1" s="384"/>
      <c r="E1" s="384"/>
      <c r="F1" s="384"/>
      <c r="G1" s="384"/>
      <c r="H1" s="384"/>
    </row>
    <row r="2" spans="1:8" s="1" customFormat="1" ht="21">
      <c r="A2" s="384" t="s">
        <v>87</v>
      </c>
      <c r="B2" s="384"/>
      <c r="C2" s="384"/>
      <c r="D2" s="384"/>
      <c r="E2" s="384"/>
      <c r="F2" s="384"/>
      <c r="G2" s="384"/>
      <c r="H2" s="384"/>
    </row>
    <row r="3" spans="1:8" s="1" customFormat="1" ht="21">
      <c r="A3" s="384" t="s">
        <v>446</v>
      </c>
      <c r="B3" s="384"/>
      <c r="C3" s="384"/>
      <c r="D3" s="384"/>
      <c r="E3" s="384"/>
      <c r="F3" s="384"/>
      <c r="G3" s="384"/>
      <c r="H3" s="384"/>
    </row>
    <row r="4" spans="1:5" s="1" customFormat="1" ht="21">
      <c r="A4" s="4" t="s">
        <v>696</v>
      </c>
      <c r="D4" s="2"/>
      <c r="E4" s="2"/>
    </row>
    <row r="5" spans="1:5" s="1" customFormat="1" ht="21">
      <c r="A5" s="4" t="s">
        <v>444</v>
      </c>
      <c r="D5" s="2"/>
      <c r="E5" s="2"/>
    </row>
    <row r="6" spans="1:8" ht="18.75">
      <c r="A6" s="379" t="s">
        <v>93</v>
      </c>
      <c r="B6" s="379" t="s">
        <v>195</v>
      </c>
      <c r="C6" s="379" t="s">
        <v>94</v>
      </c>
      <c r="D6" s="38" t="s">
        <v>196</v>
      </c>
      <c r="E6" s="385" t="s">
        <v>198</v>
      </c>
      <c r="F6" s="379" t="s">
        <v>199</v>
      </c>
      <c r="G6" s="379" t="s">
        <v>160</v>
      </c>
      <c r="H6" s="379" t="s">
        <v>200</v>
      </c>
    </row>
    <row r="7" spans="1:8" ht="18.75">
      <c r="A7" s="380"/>
      <c r="B7" s="380"/>
      <c r="C7" s="380"/>
      <c r="D7" s="39" t="s">
        <v>197</v>
      </c>
      <c r="E7" s="386"/>
      <c r="F7" s="380"/>
      <c r="G7" s="380"/>
      <c r="H7" s="380"/>
    </row>
    <row r="8" spans="1:8" s="8" customFormat="1" ht="17.25">
      <c r="A8" s="14" t="s">
        <v>168</v>
      </c>
      <c r="B8" s="14" t="s">
        <v>167</v>
      </c>
      <c r="C8" s="12" t="s">
        <v>201</v>
      </c>
      <c r="D8" s="13">
        <v>1000000</v>
      </c>
      <c r="E8" s="13">
        <v>988500</v>
      </c>
      <c r="F8" s="49">
        <v>998500</v>
      </c>
      <c r="G8" s="49">
        <f>D8-F8</f>
        <v>1500</v>
      </c>
      <c r="H8" s="12"/>
    </row>
    <row r="9" spans="1:8" s="8" customFormat="1" ht="17.25">
      <c r="A9" s="12"/>
      <c r="B9" s="12"/>
      <c r="C9" s="12" t="s">
        <v>202</v>
      </c>
      <c r="D9" s="13"/>
      <c r="E9" s="13"/>
      <c r="F9" s="49"/>
      <c r="G9" s="49"/>
      <c r="H9" s="12"/>
    </row>
    <row r="10" spans="1:8" s="8" customFormat="1" ht="17.25">
      <c r="A10" s="14" t="s">
        <v>168</v>
      </c>
      <c r="B10" s="14" t="s">
        <v>167</v>
      </c>
      <c r="C10" s="12" t="s">
        <v>201</v>
      </c>
      <c r="D10" s="13">
        <v>1000000</v>
      </c>
      <c r="E10" s="13">
        <v>988500</v>
      </c>
      <c r="F10" s="49">
        <v>998500</v>
      </c>
      <c r="G10" s="49">
        <f aca="true" t="shared" si="0" ref="G10:G70">D10-F10</f>
        <v>1500</v>
      </c>
      <c r="H10" s="12"/>
    </row>
    <row r="11" spans="1:8" s="8" customFormat="1" ht="17.25">
      <c r="A11" s="12"/>
      <c r="B11" s="12"/>
      <c r="C11" s="12" t="s">
        <v>203</v>
      </c>
      <c r="D11" s="13"/>
      <c r="E11" s="13"/>
      <c r="F11" s="49"/>
      <c r="G11" s="49"/>
      <c r="H11" s="12"/>
    </row>
    <row r="12" spans="1:8" s="8" customFormat="1" ht="17.25">
      <c r="A12" s="14" t="s">
        <v>168</v>
      </c>
      <c r="B12" s="14" t="s">
        <v>167</v>
      </c>
      <c r="C12" s="12" t="s">
        <v>201</v>
      </c>
      <c r="D12" s="13">
        <v>1986000</v>
      </c>
      <c r="E12" s="13">
        <v>1984000</v>
      </c>
      <c r="F12" s="49">
        <v>1984000</v>
      </c>
      <c r="G12" s="49">
        <f t="shared" si="0"/>
        <v>2000</v>
      </c>
      <c r="H12" s="12"/>
    </row>
    <row r="13" spans="1:8" s="8" customFormat="1" ht="17.25">
      <c r="A13" s="12"/>
      <c r="B13" s="12"/>
      <c r="C13" s="12" t="s">
        <v>238</v>
      </c>
      <c r="D13" s="13"/>
      <c r="E13" s="13"/>
      <c r="F13" s="49"/>
      <c r="G13" s="49"/>
      <c r="H13" s="12"/>
    </row>
    <row r="14" spans="1:8" s="8" customFormat="1" ht="17.25">
      <c r="A14" s="14" t="s">
        <v>168</v>
      </c>
      <c r="B14" s="14" t="s">
        <v>167</v>
      </c>
      <c r="C14" s="12" t="s">
        <v>201</v>
      </c>
      <c r="D14" s="13">
        <v>1996000</v>
      </c>
      <c r="E14" s="13">
        <v>1994000</v>
      </c>
      <c r="F14" s="49">
        <v>1994000</v>
      </c>
      <c r="G14" s="49">
        <f t="shared" si="0"/>
        <v>2000</v>
      </c>
      <c r="H14" s="12"/>
    </row>
    <row r="15" spans="1:8" s="8" customFormat="1" ht="17.25">
      <c r="A15" s="12"/>
      <c r="B15" s="12"/>
      <c r="C15" s="12" t="s">
        <v>239</v>
      </c>
      <c r="D15" s="13"/>
      <c r="E15" s="13"/>
      <c r="F15" s="49"/>
      <c r="G15" s="49"/>
      <c r="H15" s="12"/>
    </row>
    <row r="16" spans="1:8" s="8" customFormat="1" ht="17.25">
      <c r="A16" s="14" t="s">
        <v>168</v>
      </c>
      <c r="B16" s="14" t="s">
        <v>167</v>
      </c>
      <c r="C16" s="12" t="s">
        <v>204</v>
      </c>
      <c r="D16" s="13">
        <v>1000000</v>
      </c>
      <c r="E16" s="13">
        <v>997000</v>
      </c>
      <c r="F16" s="49">
        <v>997000</v>
      </c>
      <c r="G16" s="49">
        <f t="shared" si="0"/>
        <v>3000</v>
      </c>
      <c r="H16" s="12"/>
    </row>
    <row r="17" spans="1:8" s="8" customFormat="1" ht="17.25">
      <c r="A17" s="12"/>
      <c r="B17" s="12"/>
      <c r="C17" s="12" t="s">
        <v>240</v>
      </c>
      <c r="D17" s="13"/>
      <c r="E17" s="13"/>
      <c r="F17" s="49"/>
      <c r="G17" s="49"/>
      <c r="H17" s="12"/>
    </row>
    <row r="18" spans="1:8" s="8" customFormat="1" ht="17.25">
      <c r="A18" s="14" t="s">
        <v>168</v>
      </c>
      <c r="B18" s="14" t="s">
        <v>167</v>
      </c>
      <c r="C18" s="12" t="s">
        <v>201</v>
      </c>
      <c r="D18" s="13">
        <v>1998000</v>
      </c>
      <c r="E18" s="13">
        <v>1996000</v>
      </c>
      <c r="F18" s="49">
        <v>1996000</v>
      </c>
      <c r="G18" s="49">
        <f t="shared" si="0"/>
        <v>2000</v>
      </c>
      <c r="H18" s="12"/>
    </row>
    <row r="19" spans="1:8" s="8" customFormat="1" ht="17.25">
      <c r="A19" s="12"/>
      <c r="B19" s="12"/>
      <c r="C19" s="12" t="s">
        <v>241</v>
      </c>
      <c r="D19" s="13"/>
      <c r="E19" s="13"/>
      <c r="F19" s="49"/>
      <c r="G19" s="49"/>
      <c r="H19" s="12"/>
    </row>
    <row r="20" spans="1:8" s="8" customFormat="1" ht="17.25">
      <c r="A20" s="14" t="s">
        <v>168</v>
      </c>
      <c r="B20" s="14" t="s">
        <v>167</v>
      </c>
      <c r="C20" s="12" t="s">
        <v>201</v>
      </c>
      <c r="D20" s="13">
        <v>820000</v>
      </c>
      <c r="E20" s="13">
        <v>818000</v>
      </c>
      <c r="F20" s="49">
        <v>818000</v>
      </c>
      <c r="G20" s="49">
        <f t="shared" si="0"/>
        <v>2000</v>
      </c>
      <c r="H20" s="12"/>
    </row>
    <row r="21" spans="1:8" s="8" customFormat="1" ht="17.25">
      <c r="A21" s="12"/>
      <c r="B21" s="12"/>
      <c r="C21" s="12" t="s">
        <v>242</v>
      </c>
      <c r="D21" s="13"/>
      <c r="E21" s="13"/>
      <c r="F21" s="49"/>
      <c r="G21" s="49"/>
      <c r="H21" s="12"/>
    </row>
    <row r="22" spans="1:8" s="8" customFormat="1" ht="17.25">
      <c r="A22" s="14" t="s">
        <v>168</v>
      </c>
      <c r="B22" s="14" t="s">
        <v>167</v>
      </c>
      <c r="C22" s="12" t="s">
        <v>201</v>
      </c>
      <c r="D22" s="13">
        <v>1997000</v>
      </c>
      <c r="E22" s="13">
        <v>1995000</v>
      </c>
      <c r="F22" s="49">
        <v>1995000</v>
      </c>
      <c r="G22" s="49">
        <f t="shared" si="0"/>
        <v>2000</v>
      </c>
      <c r="H22" s="12"/>
    </row>
    <row r="23" spans="1:8" s="8" customFormat="1" ht="17.25">
      <c r="A23" s="12"/>
      <c r="B23" s="12"/>
      <c r="C23" s="12" t="s">
        <v>243</v>
      </c>
      <c r="D23" s="13"/>
      <c r="E23" s="13"/>
      <c r="F23" s="49"/>
      <c r="G23" s="49"/>
      <c r="H23" s="12"/>
    </row>
    <row r="24" spans="1:8" s="8" customFormat="1" ht="17.25">
      <c r="A24" s="14" t="s">
        <v>168</v>
      </c>
      <c r="B24" s="14" t="s">
        <v>167</v>
      </c>
      <c r="C24" s="12" t="s">
        <v>201</v>
      </c>
      <c r="D24" s="13">
        <v>3000000</v>
      </c>
      <c r="E24" s="13">
        <v>2984000</v>
      </c>
      <c r="F24" s="49">
        <v>2984000</v>
      </c>
      <c r="G24" s="49">
        <f t="shared" si="0"/>
        <v>16000</v>
      </c>
      <c r="H24" s="12"/>
    </row>
    <row r="25" spans="1:8" s="8" customFormat="1" ht="17.25">
      <c r="A25" s="12"/>
      <c r="B25" s="12"/>
      <c r="C25" s="12" t="s">
        <v>244</v>
      </c>
      <c r="D25" s="13"/>
      <c r="E25" s="13"/>
      <c r="F25" s="49"/>
      <c r="G25" s="49"/>
      <c r="H25" s="12"/>
    </row>
    <row r="26" spans="1:8" s="8" customFormat="1" ht="17.25">
      <c r="A26" s="14" t="s">
        <v>168</v>
      </c>
      <c r="B26" s="14" t="s">
        <v>167</v>
      </c>
      <c r="C26" s="12" t="s">
        <v>201</v>
      </c>
      <c r="D26" s="13">
        <v>1180000</v>
      </c>
      <c r="E26" s="13">
        <v>1178000</v>
      </c>
      <c r="F26" s="49">
        <v>1178000</v>
      </c>
      <c r="G26" s="49">
        <f t="shared" si="0"/>
        <v>2000</v>
      </c>
      <c r="H26" s="12"/>
    </row>
    <row r="27" spans="1:8" s="8" customFormat="1" ht="17.25">
      <c r="A27" s="12"/>
      <c r="B27" s="12"/>
      <c r="C27" s="12" t="s">
        <v>245</v>
      </c>
      <c r="D27" s="13"/>
      <c r="E27" s="13"/>
      <c r="F27" s="49"/>
      <c r="G27" s="49"/>
      <c r="H27" s="12"/>
    </row>
    <row r="28" spans="1:8" s="8" customFormat="1" ht="17.25">
      <c r="A28" s="14" t="s">
        <v>168</v>
      </c>
      <c r="B28" s="14" t="s">
        <v>167</v>
      </c>
      <c r="C28" s="12" t="s">
        <v>201</v>
      </c>
      <c r="D28" s="13">
        <v>3000000</v>
      </c>
      <c r="E28" s="13">
        <v>2984000</v>
      </c>
      <c r="F28" s="49">
        <v>2984000</v>
      </c>
      <c r="G28" s="49">
        <f t="shared" si="0"/>
        <v>16000</v>
      </c>
      <c r="H28" s="12"/>
    </row>
    <row r="29" spans="1:8" s="8" customFormat="1" ht="17.25">
      <c r="A29" s="12"/>
      <c r="B29" s="12"/>
      <c r="C29" s="12" t="s">
        <v>246</v>
      </c>
      <c r="D29" s="13"/>
      <c r="E29" s="13"/>
      <c r="F29" s="49"/>
      <c r="G29" s="49"/>
      <c r="H29" s="12"/>
    </row>
    <row r="30" spans="1:8" s="8" customFormat="1" ht="17.25">
      <c r="A30" s="14" t="s">
        <v>168</v>
      </c>
      <c r="B30" s="14" t="s">
        <v>167</v>
      </c>
      <c r="C30" s="12" t="s">
        <v>201</v>
      </c>
      <c r="D30" s="13">
        <v>1995000</v>
      </c>
      <c r="E30" s="13">
        <v>1993000</v>
      </c>
      <c r="F30" s="49">
        <v>1993000</v>
      </c>
      <c r="G30" s="49">
        <f t="shared" si="0"/>
        <v>2000</v>
      </c>
      <c r="H30" s="12"/>
    </row>
    <row r="31" spans="1:8" s="8" customFormat="1" ht="17.25">
      <c r="A31" s="12"/>
      <c r="B31" s="12"/>
      <c r="C31" s="12" t="s">
        <v>247</v>
      </c>
      <c r="D31" s="13"/>
      <c r="E31" s="13"/>
      <c r="F31" s="49"/>
      <c r="G31" s="49"/>
      <c r="H31" s="12"/>
    </row>
    <row r="32" spans="1:8" s="8" customFormat="1" ht="17.25">
      <c r="A32" s="14" t="s">
        <v>168</v>
      </c>
      <c r="B32" s="14" t="s">
        <v>167</v>
      </c>
      <c r="C32" s="12" t="s">
        <v>201</v>
      </c>
      <c r="D32" s="13">
        <v>1000000</v>
      </c>
      <c r="E32" s="13">
        <v>998500</v>
      </c>
      <c r="F32" s="49">
        <v>998500</v>
      </c>
      <c r="G32" s="49">
        <f t="shared" si="0"/>
        <v>1500</v>
      </c>
      <c r="H32" s="12"/>
    </row>
    <row r="33" spans="1:8" s="8" customFormat="1" ht="17.25">
      <c r="A33" s="12"/>
      <c r="B33" s="12"/>
      <c r="C33" s="12" t="s">
        <v>248</v>
      </c>
      <c r="D33" s="13"/>
      <c r="E33" s="13"/>
      <c r="F33" s="49"/>
      <c r="G33" s="49"/>
      <c r="H33" s="12"/>
    </row>
    <row r="34" spans="1:8" s="8" customFormat="1" ht="17.25">
      <c r="A34" s="43"/>
      <c r="B34" s="43"/>
      <c r="C34" s="43"/>
      <c r="D34" s="44"/>
      <c r="E34" s="44"/>
      <c r="F34" s="50"/>
      <c r="G34" s="50"/>
      <c r="H34" s="43"/>
    </row>
    <row r="35" spans="1:8" s="8" customFormat="1" ht="17.25">
      <c r="A35" s="14" t="s">
        <v>168</v>
      </c>
      <c r="B35" s="14" t="s">
        <v>167</v>
      </c>
      <c r="C35" s="12" t="s">
        <v>201</v>
      </c>
      <c r="D35" s="13">
        <v>1056000</v>
      </c>
      <c r="E35" s="13">
        <v>1054000</v>
      </c>
      <c r="F35" s="49">
        <v>1054000</v>
      </c>
      <c r="G35" s="49">
        <f t="shared" si="0"/>
        <v>2000</v>
      </c>
      <c r="H35" s="12"/>
    </row>
    <row r="36" spans="1:8" s="8" customFormat="1" ht="17.25">
      <c r="A36" s="12"/>
      <c r="B36" s="12"/>
      <c r="C36" s="12" t="s">
        <v>249</v>
      </c>
      <c r="D36" s="13"/>
      <c r="E36" s="13"/>
      <c r="F36" s="49"/>
      <c r="G36" s="49"/>
      <c r="H36" s="12"/>
    </row>
    <row r="37" spans="1:8" s="8" customFormat="1" ht="17.25">
      <c r="A37" s="14" t="s">
        <v>168</v>
      </c>
      <c r="B37" s="14" t="s">
        <v>167</v>
      </c>
      <c r="C37" s="12" t="s">
        <v>205</v>
      </c>
      <c r="D37" s="13">
        <v>1998000</v>
      </c>
      <c r="E37" s="13">
        <v>1996000</v>
      </c>
      <c r="F37" s="49">
        <v>1996000</v>
      </c>
      <c r="G37" s="49">
        <f t="shared" si="0"/>
        <v>2000</v>
      </c>
      <c r="H37" s="12"/>
    </row>
    <row r="38" spans="1:8" s="8" customFormat="1" ht="17.25">
      <c r="A38" s="12"/>
      <c r="B38" s="12"/>
      <c r="C38" s="12" t="s">
        <v>250</v>
      </c>
      <c r="D38" s="13"/>
      <c r="E38" s="13"/>
      <c r="F38" s="49"/>
      <c r="G38" s="49"/>
      <c r="H38" s="12"/>
    </row>
    <row r="39" spans="1:8" s="8" customFormat="1" ht="17.25">
      <c r="A39" s="14" t="s">
        <v>168</v>
      </c>
      <c r="B39" s="14" t="s">
        <v>167</v>
      </c>
      <c r="C39" s="12" t="s">
        <v>236</v>
      </c>
      <c r="D39" s="13">
        <v>3000000</v>
      </c>
      <c r="E39" s="13">
        <v>2795000</v>
      </c>
      <c r="F39" s="49">
        <v>2795000</v>
      </c>
      <c r="G39" s="49">
        <f t="shared" si="0"/>
        <v>205000</v>
      </c>
      <c r="H39" s="12"/>
    </row>
    <row r="40" spans="1:8" s="8" customFormat="1" ht="17.25">
      <c r="A40" s="14" t="s">
        <v>168</v>
      </c>
      <c r="B40" s="14" t="s">
        <v>167</v>
      </c>
      <c r="C40" s="12" t="s">
        <v>201</v>
      </c>
      <c r="D40" s="13">
        <v>1997000</v>
      </c>
      <c r="E40" s="13">
        <v>1995000</v>
      </c>
      <c r="F40" s="49">
        <v>1995000</v>
      </c>
      <c r="G40" s="49">
        <f t="shared" si="0"/>
        <v>2000</v>
      </c>
      <c r="H40" s="12"/>
    </row>
    <row r="41" spans="1:8" s="8" customFormat="1" ht="17.25">
      <c r="A41" s="12"/>
      <c r="B41" s="12"/>
      <c r="C41" s="12" t="s">
        <v>251</v>
      </c>
      <c r="D41" s="13"/>
      <c r="E41" s="13"/>
      <c r="F41" s="49"/>
      <c r="G41" s="49"/>
      <c r="H41" s="12"/>
    </row>
    <row r="42" spans="1:8" s="8" customFormat="1" ht="17.25">
      <c r="A42" s="14" t="s">
        <v>168</v>
      </c>
      <c r="B42" s="14" t="s">
        <v>167</v>
      </c>
      <c r="C42" s="12" t="s">
        <v>201</v>
      </c>
      <c r="D42" s="13">
        <v>4000000</v>
      </c>
      <c r="E42" s="13">
        <v>3984000</v>
      </c>
      <c r="F42" s="49">
        <v>3984000</v>
      </c>
      <c r="G42" s="49">
        <f t="shared" si="0"/>
        <v>16000</v>
      </c>
      <c r="H42" s="12"/>
    </row>
    <row r="43" spans="1:8" s="8" customFormat="1" ht="17.25">
      <c r="A43" s="12"/>
      <c r="B43" s="12"/>
      <c r="C43" s="12" t="s">
        <v>252</v>
      </c>
      <c r="D43" s="13"/>
      <c r="E43" s="13"/>
      <c r="F43" s="49"/>
      <c r="G43" s="49"/>
      <c r="H43" s="12"/>
    </row>
    <row r="44" spans="1:8" s="8" customFormat="1" ht="17.25">
      <c r="A44" s="14" t="s">
        <v>168</v>
      </c>
      <c r="B44" s="14" t="s">
        <v>167</v>
      </c>
      <c r="C44" s="12" t="s">
        <v>201</v>
      </c>
      <c r="D44" s="13">
        <v>3000000</v>
      </c>
      <c r="E44" s="13">
        <v>2990000</v>
      </c>
      <c r="F44" s="49">
        <v>2990000</v>
      </c>
      <c r="G44" s="49">
        <f t="shared" si="0"/>
        <v>10000</v>
      </c>
      <c r="H44" s="12"/>
    </row>
    <row r="45" spans="1:8" s="8" customFormat="1" ht="17.25">
      <c r="A45" s="14"/>
      <c r="B45" s="12"/>
      <c r="C45" s="12" t="s">
        <v>253</v>
      </c>
      <c r="D45" s="13"/>
      <c r="E45" s="13"/>
      <c r="F45" s="49"/>
      <c r="G45" s="49"/>
      <c r="H45" s="12"/>
    </row>
    <row r="46" spans="1:8" s="8" customFormat="1" ht="17.25">
      <c r="A46" s="14" t="s">
        <v>168</v>
      </c>
      <c r="B46" s="14" t="s">
        <v>167</v>
      </c>
      <c r="C46" s="12" t="s">
        <v>201</v>
      </c>
      <c r="D46" s="13">
        <v>1916000</v>
      </c>
      <c r="E46" s="13">
        <v>1914000</v>
      </c>
      <c r="F46" s="49">
        <v>1914000</v>
      </c>
      <c r="G46" s="49">
        <f t="shared" si="0"/>
        <v>2000</v>
      </c>
      <c r="H46" s="12"/>
    </row>
    <row r="47" spans="1:8" s="8" customFormat="1" ht="17.25">
      <c r="A47" s="12"/>
      <c r="B47" s="12"/>
      <c r="C47" s="12" t="s">
        <v>254</v>
      </c>
      <c r="D47" s="13"/>
      <c r="E47" s="13"/>
      <c r="F47" s="49"/>
      <c r="G47" s="49"/>
      <c r="H47" s="12"/>
    </row>
    <row r="48" spans="1:8" s="8" customFormat="1" ht="17.25">
      <c r="A48" s="14" t="s">
        <v>168</v>
      </c>
      <c r="B48" s="14" t="s">
        <v>167</v>
      </c>
      <c r="C48" s="12" t="s">
        <v>201</v>
      </c>
      <c r="D48" s="13">
        <v>3000000</v>
      </c>
      <c r="E48" s="13">
        <v>2988000</v>
      </c>
      <c r="F48" s="49">
        <v>2988000</v>
      </c>
      <c r="G48" s="49">
        <f t="shared" si="0"/>
        <v>12000</v>
      </c>
      <c r="H48" s="12"/>
    </row>
    <row r="49" spans="1:8" s="8" customFormat="1" ht="17.25">
      <c r="A49" s="12"/>
      <c r="B49" s="12"/>
      <c r="C49" s="12" t="s">
        <v>255</v>
      </c>
      <c r="D49" s="13"/>
      <c r="E49" s="13"/>
      <c r="F49" s="49"/>
      <c r="G49" s="49"/>
      <c r="H49" s="12"/>
    </row>
    <row r="50" spans="1:8" s="8" customFormat="1" ht="17.25">
      <c r="A50" s="14" t="s">
        <v>168</v>
      </c>
      <c r="B50" s="14" t="s">
        <v>167</v>
      </c>
      <c r="C50" s="12" t="s">
        <v>201</v>
      </c>
      <c r="D50" s="13">
        <v>1998000</v>
      </c>
      <c r="E50" s="13">
        <v>1996000</v>
      </c>
      <c r="F50" s="49">
        <v>1996000</v>
      </c>
      <c r="G50" s="49">
        <f t="shared" si="0"/>
        <v>2000</v>
      </c>
      <c r="H50" s="12"/>
    </row>
    <row r="51" spans="1:8" s="8" customFormat="1" ht="17.25">
      <c r="A51" s="12"/>
      <c r="B51" s="12"/>
      <c r="C51" s="12" t="s">
        <v>256</v>
      </c>
      <c r="D51" s="13"/>
      <c r="E51" s="13"/>
      <c r="F51" s="49"/>
      <c r="G51" s="49"/>
      <c r="H51" s="12"/>
    </row>
    <row r="52" spans="1:8" s="8" customFormat="1" ht="17.25">
      <c r="A52" s="14" t="s">
        <v>168</v>
      </c>
      <c r="B52" s="14" t="s">
        <v>167</v>
      </c>
      <c r="C52" s="12" t="s">
        <v>201</v>
      </c>
      <c r="D52" s="13">
        <v>1666000</v>
      </c>
      <c r="E52" s="13">
        <v>1664000</v>
      </c>
      <c r="F52" s="49">
        <v>1664000</v>
      </c>
      <c r="G52" s="49">
        <f t="shared" si="0"/>
        <v>2000</v>
      </c>
      <c r="H52" s="12"/>
    </row>
    <row r="53" spans="1:8" s="8" customFormat="1" ht="17.25">
      <c r="A53" s="12"/>
      <c r="B53" s="12"/>
      <c r="C53" s="12" t="s">
        <v>257</v>
      </c>
      <c r="D53" s="13"/>
      <c r="E53" s="13" t="s">
        <v>546</v>
      </c>
      <c r="F53" s="49"/>
      <c r="G53" s="49"/>
      <c r="H53" s="12"/>
    </row>
    <row r="54" spans="1:8" s="8" customFormat="1" ht="17.25">
      <c r="A54" s="14" t="s">
        <v>168</v>
      </c>
      <c r="B54" s="14" t="s">
        <v>167</v>
      </c>
      <c r="C54" s="12" t="s">
        <v>201</v>
      </c>
      <c r="D54" s="13">
        <v>1999000</v>
      </c>
      <c r="E54" s="13">
        <v>1997000</v>
      </c>
      <c r="F54" s="49">
        <v>1997000</v>
      </c>
      <c r="G54" s="49">
        <f t="shared" si="0"/>
        <v>2000</v>
      </c>
      <c r="H54" s="12"/>
    </row>
    <row r="55" spans="1:8" s="8" customFormat="1" ht="17.25">
      <c r="A55" s="12"/>
      <c r="B55" s="12"/>
      <c r="C55" s="12" t="s">
        <v>258</v>
      </c>
      <c r="D55" s="13"/>
      <c r="E55" s="13"/>
      <c r="F55" s="49"/>
      <c r="G55" s="49"/>
      <c r="H55" s="12"/>
    </row>
    <row r="56" spans="1:8" s="8" customFormat="1" ht="17.25">
      <c r="A56" s="14" t="s">
        <v>168</v>
      </c>
      <c r="B56" s="14" t="s">
        <v>167</v>
      </c>
      <c r="C56" s="12" t="s">
        <v>201</v>
      </c>
      <c r="D56" s="13">
        <v>1000000</v>
      </c>
      <c r="E56" s="13">
        <v>997000</v>
      </c>
      <c r="F56" s="49">
        <v>997000</v>
      </c>
      <c r="G56" s="49">
        <f t="shared" si="0"/>
        <v>3000</v>
      </c>
      <c r="H56" s="12"/>
    </row>
    <row r="57" spans="1:8" s="8" customFormat="1" ht="17.25">
      <c r="A57" s="12"/>
      <c r="B57" s="12"/>
      <c r="C57" s="12" t="s">
        <v>259</v>
      </c>
      <c r="D57" s="13"/>
      <c r="E57" s="13"/>
      <c r="F57" s="49"/>
      <c r="G57" s="49"/>
      <c r="H57" s="12"/>
    </row>
    <row r="58" spans="1:8" s="8" customFormat="1" ht="17.25">
      <c r="A58" s="14" t="s">
        <v>168</v>
      </c>
      <c r="B58" s="14" t="s">
        <v>167</v>
      </c>
      <c r="C58" s="12" t="s">
        <v>201</v>
      </c>
      <c r="D58" s="13">
        <v>1000000</v>
      </c>
      <c r="E58" s="13">
        <v>999000</v>
      </c>
      <c r="F58" s="49">
        <v>999000</v>
      </c>
      <c r="G58" s="49">
        <f t="shared" si="0"/>
        <v>1000</v>
      </c>
      <c r="H58" s="12"/>
    </row>
    <row r="59" spans="1:8" s="8" customFormat="1" ht="17.25">
      <c r="A59" s="12"/>
      <c r="B59" s="12"/>
      <c r="C59" s="12" t="s">
        <v>260</v>
      </c>
      <c r="D59" s="13"/>
      <c r="E59" s="13"/>
      <c r="F59" s="49"/>
      <c r="G59" s="49"/>
      <c r="H59" s="12"/>
    </row>
    <row r="60" spans="1:8" s="8" customFormat="1" ht="17.25">
      <c r="A60" s="14" t="s">
        <v>168</v>
      </c>
      <c r="B60" s="14" t="s">
        <v>167</v>
      </c>
      <c r="C60" s="12" t="s">
        <v>237</v>
      </c>
      <c r="D60" s="13">
        <v>3000000</v>
      </c>
      <c r="E60" s="13">
        <v>2990000</v>
      </c>
      <c r="F60" s="49">
        <v>2990000</v>
      </c>
      <c r="G60" s="49">
        <f t="shared" si="0"/>
        <v>10000</v>
      </c>
      <c r="H60" s="12"/>
    </row>
    <row r="61" spans="1:8" s="8" customFormat="1" ht="17.25">
      <c r="A61" s="14" t="s">
        <v>168</v>
      </c>
      <c r="B61" s="14" t="s">
        <v>167</v>
      </c>
      <c r="C61" s="12" t="s">
        <v>201</v>
      </c>
      <c r="D61" s="13">
        <v>1000000</v>
      </c>
      <c r="E61" s="13">
        <v>997000</v>
      </c>
      <c r="F61" s="49">
        <v>997000</v>
      </c>
      <c r="G61" s="49">
        <f t="shared" si="0"/>
        <v>3000</v>
      </c>
      <c r="H61" s="12"/>
    </row>
    <row r="62" spans="1:8" s="8" customFormat="1" ht="17.25">
      <c r="A62" s="12"/>
      <c r="B62" s="12"/>
      <c r="C62" s="12" t="s">
        <v>261</v>
      </c>
      <c r="D62" s="13"/>
      <c r="E62" s="13"/>
      <c r="F62" s="49"/>
      <c r="G62" s="49"/>
      <c r="H62" s="12"/>
    </row>
    <row r="63" spans="1:8" s="8" customFormat="1" ht="17.25">
      <c r="A63" s="14" t="s">
        <v>168</v>
      </c>
      <c r="B63" s="14" t="s">
        <v>167</v>
      </c>
      <c r="C63" s="12" t="s">
        <v>201</v>
      </c>
      <c r="D63" s="13">
        <v>1000000</v>
      </c>
      <c r="E63" s="13">
        <v>997000</v>
      </c>
      <c r="F63" s="49">
        <v>997000</v>
      </c>
      <c r="G63" s="49">
        <f t="shared" si="0"/>
        <v>3000</v>
      </c>
      <c r="H63" s="12"/>
    </row>
    <row r="64" spans="1:8" s="8" customFormat="1" ht="17.25">
      <c r="A64" s="12"/>
      <c r="B64" s="12"/>
      <c r="C64" s="12" t="s">
        <v>262</v>
      </c>
      <c r="D64" s="13"/>
      <c r="E64" s="13"/>
      <c r="F64" s="49"/>
      <c r="G64" s="49"/>
      <c r="H64" s="12"/>
    </row>
    <row r="65" spans="1:8" s="8" customFormat="1" ht="17.25">
      <c r="A65" s="14" t="s">
        <v>168</v>
      </c>
      <c r="B65" s="14" t="s">
        <v>167</v>
      </c>
      <c r="C65" s="12" t="s">
        <v>201</v>
      </c>
      <c r="D65" s="13">
        <v>1000000</v>
      </c>
      <c r="E65" s="13">
        <v>998500</v>
      </c>
      <c r="F65" s="49">
        <v>998500</v>
      </c>
      <c r="G65" s="49">
        <f t="shared" si="0"/>
        <v>1500</v>
      </c>
      <c r="H65" s="12"/>
    </row>
    <row r="66" spans="1:8" s="8" customFormat="1" ht="17.25">
      <c r="A66" s="12"/>
      <c r="B66" s="12"/>
      <c r="C66" s="12" t="s">
        <v>263</v>
      </c>
      <c r="D66" s="13"/>
      <c r="E66" s="13"/>
      <c r="F66" s="49"/>
      <c r="G66" s="49"/>
      <c r="H66" s="12"/>
    </row>
    <row r="67" spans="1:8" s="8" customFormat="1" ht="17.25">
      <c r="A67" s="43"/>
      <c r="B67" s="43"/>
      <c r="C67" s="43"/>
      <c r="D67" s="44"/>
      <c r="E67" s="44"/>
      <c r="F67" s="50"/>
      <c r="G67" s="50"/>
      <c r="H67" s="43"/>
    </row>
    <row r="68" spans="1:8" s="8" customFormat="1" ht="17.25">
      <c r="A68" s="14" t="s">
        <v>168</v>
      </c>
      <c r="B68" s="14" t="s">
        <v>167</v>
      </c>
      <c r="C68" s="12" t="s">
        <v>201</v>
      </c>
      <c r="D68" s="13">
        <v>1990000</v>
      </c>
      <c r="E68" s="13">
        <v>198900</v>
      </c>
      <c r="F68" s="49">
        <v>1989000</v>
      </c>
      <c r="G68" s="49">
        <f t="shared" si="0"/>
        <v>1000</v>
      </c>
      <c r="H68" s="12"/>
    </row>
    <row r="69" spans="1:8" s="8" customFormat="1" ht="17.25">
      <c r="A69" s="12"/>
      <c r="B69" s="12"/>
      <c r="C69" s="12" t="s">
        <v>264</v>
      </c>
      <c r="D69" s="13"/>
      <c r="E69" s="13"/>
      <c r="F69" s="49"/>
      <c r="G69" s="49"/>
      <c r="H69" s="12"/>
    </row>
    <row r="70" spans="1:8" s="8" customFormat="1" ht="17.25">
      <c r="A70" s="14" t="s">
        <v>168</v>
      </c>
      <c r="B70" s="14" t="s">
        <v>167</v>
      </c>
      <c r="C70" s="12" t="s">
        <v>206</v>
      </c>
      <c r="D70" s="13">
        <v>1999000</v>
      </c>
      <c r="E70" s="13">
        <v>1997000</v>
      </c>
      <c r="F70" s="49">
        <v>1997000</v>
      </c>
      <c r="G70" s="49">
        <f t="shared" si="0"/>
        <v>2000</v>
      </c>
      <c r="H70" s="12"/>
    </row>
    <row r="71" spans="1:8" s="8" customFormat="1" ht="17.25">
      <c r="A71" s="12"/>
      <c r="B71" s="12"/>
      <c r="C71" s="12" t="s">
        <v>265</v>
      </c>
      <c r="D71" s="13"/>
      <c r="E71" s="13"/>
      <c r="F71" s="49"/>
      <c r="G71" s="49"/>
      <c r="H71" s="12"/>
    </row>
    <row r="72" spans="1:8" s="8" customFormat="1" ht="17.25">
      <c r="A72" s="14" t="s">
        <v>168</v>
      </c>
      <c r="B72" s="14" t="s">
        <v>167</v>
      </c>
      <c r="C72" s="12" t="s">
        <v>206</v>
      </c>
      <c r="D72" s="13">
        <v>1997000</v>
      </c>
      <c r="E72" s="13">
        <v>1995500</v>
      </c>
      <c r="F72" s="49">
        <v>1995500</v>
      </c>
      <c r="G72" s="49">
        <f aca="true" t="shared" si="1" ref="G72:G94">D72-F72</f>
        <v>1500</v>
      </c>
      <c r="H72" s="12"/>
    </row>
    <row r="73" spans="1:8" s="8" customFormat="1" ht="17.25">
      <c r="A73" s="12"/>
      <c r="B73" s="12"/>
      <c r="C73" s="12" t="s">
        <v>266</v>
      </c>
      <c r="D73" s="13"/>
      <c r="E73" s="13"/>
      <c r="F73" s="49"/>
      <c r="G73" s="49"/>
      <c r="H73" s="12"/>
    </row>
    <row r="74" spans="1:8" s="8" customFormat="1" ht="17.25">
      <c r="A74" s="14" t="s">
        <v>168</v>
      </c>
      <c r="B74" s="14" t="s">
        <v>167</v>
      </c>
      <c r="C74" s="12" t="s">
        <v>201</v>
      </c>
      <c r="D74" s="13">
        <v>1996000</v>
      </c>
      <c r="E74" s="13">
        <v>1990000</v>
      </c>
      <c r="F74" s="49">
        <v>1990000</v>
      </c>
      <c r="G74" s="49">
        <f t="shared" si="1"/>
        <v>6000</v>
      </c>
      <c r="H74" s="12"/>
    </row>
    <row r="75" spans="1:8" s="8" customFormat="1" ht="17.25">
      <c r="A75" s="12"/>
      <c r="B75" s="12"/>
      <c r="C75" s="12" t="s">
        <v>267</v>
      </c>
      <c r="D75" s="13"/>
      <c r="E75" s="13"/>
      <c r="F75" s="49"/>
      <c r="G75" s="49"/>
      <c r="H75" s="12"/>
    </row>
    <row r="76" spans="1:8" s="8" customFormat="1" ht="17.25">
      <c r="A76" s="14" t="s">
        <v>168</v>
      </c>
      <c r="B76" s="14" t="s">
        <v>167</v>
      </c>
      <c r="C76" s="12" t="s">
        <v>206</v>
      </c>
      <c r="D76" s="13">
        <v>1998000</v>
      </c>
      <c r="E76" s="13">
        <v>1996000</v>
      </c>
      <c r="F76" s="49">
        <v>1996000</v>
      </c>
      <c r="G76" s="49">
        <f t="shared" si="1"/>
        <v>2000</v>
      </c>
      <c r="H76" s="12"/>
    </row>
    <row r="77" spans="1:8" s="8" customFormat="1" ht="17.25">
      <c r="A77" s="12"/>
      <c r="B77" s="12"/>
      <c r="C77" s="12" t="s">
        <v>268</v>
      </c>
      <c r="D77" s="13"/>
      <c r="E77" s="13"/>
      <c r="F77" s="49"/>
      <c r="G77" s="49"/>
      <c r="H77" s="12"/>
    </row>
    <row r="78" spans="1:8" s="8" customFormat="1" ht="17.25">
      <c r="A78" s="14" t="s">
        <v>168</v>
      </c>
      <c r="B78" s="14" t="s">
        <v>167</v>
      </c>
      <c r="C78" s="12" t="s">
        <v>201</v>
      </c>
      <c r="D78" s="13">
        <v>1999000</v>
      </c>
      <c r="E78" s="13">
        <v>1995000</v>
      </c>
      <c r="F78" s="49">
        <v>1995000</v>
      </c>
      <c r="G78" s="49">
        <f t="shared" si="1"/>
        <v>4000</v>
      </c>
      <c r="H78" s="12"/>
    </row>
    <row r="79" spans="1:8" s="8" customFormat="1" ht="17.25">
      <c r="A79" s="12"/>
      <c r="B79" s="12"/>
      <c r="C79" s="12" t="s">
        <v>269</v>
      </c>
      <c r="D79" s="13"/>
      <c r="E79" s="13"/>
      <c r="F79" s="49"/>
      <c r="G79" s="49"/>
      <c r="H79" s="12"/>
    </row>
    <row r="80" spans="1:8" s="8" customFormat="1" ht="17.25">
      <c r="A80" s="14" t="s">
        <v>168</v>
      </c>
      <c r="B80" s="14" t="s">
        <v>167</v>
      </c>
      <c r="C80" s="12" t="s">
        <v>201</v>
      </c>
      <c r="D80" s="13">
        <v>1998000</v>
      </c>
      <c r="E80" s="13">
        <v>1996000</v>
      </c>
      <c r="F80" s="49">
        <v>1996000</v>
      </c>
      <c r="G80" s="49">
        <f t="shared" si="1"/>
        <v>2000</v>
      </c>
      <c r="H80" s="12"/>
    </row>
    <row r="81" spans="1:8" s="8" customFormat="1" ht="17.25">
      <c r="A81" s="12"/>
      <c r="B81" s="12"/>
      <c r="C81" s="12" t="s">
        <v>270</v>
      </c>
      <c r="D81" s="13"/>
      <c r="E81" s="13"/>
      <c r="F81" s="49"/>
      <c r="G81" s="49"/>
      <c r="H81" s="12"/>
    </row>
    <row r="82" spans="1:8" s="8" customFormat="1" ht="17.25">
      <c r="A82" s="14" t="s">
        <v>168</v>
      </c>
      <c r="B82" s="14" t="s">
        <v>167</v>
      </c>
      <c r="C82" s="12" t="s">
        <v>201</v>
      </c>
      <c r="D82" s="13">
        <v>1993000</v>
      </c>
      <c r="E82" s="13">
        <v>1991000</v>
      </c>
      <c r="F82" s="49">
        <v>1991000</v>
      </c>
      <c r="G82" s="49">
        <f t="shared" si="1"/>
        <v>2000</v>
      </c>
      <c r="H82" s="12"/>
    </row>
    <row r="83" spans="1:8" s="8" customFormat="1" ht="17.25">
      <c r="A83" s="12"/>
      <c r="B83" s="12"/>
      <c r="C83" s="12" t="s">
        <v>271</v>
      </c>
      <c r="D83" s="13"/>
      <c r="E83" s="13"/>
      <c r="F83" s="49"/>
      <c r="G83" s="49"/>
      <c r="H83" s="12"/>
    </row>
    <row r="84" spans="1:8" s="8" customFormat="1" ht="17.25">
      <c r="A84" s="14" t="s">
        <v>168</v>
      </c>
      <c r="B84" s="14" t="s">
        <v>167</v>
      </c>
      <c r="C84" s="12" t="s">
        <v>201</v>
      </c>
      <c r="D84" s="13">
        <v>1999000</v>
      </c>
      <c r="E84" s="13">
        <v>1998000</v>
      </c>
      <c r="F84" s="49">
        <v>1998000</v>
      </c>
      <c r="G84" s="49">
        <f t="shared" si="1"/>
        <v>1000</v>
      </c>
      <c r="H84" s="12"/>
    </row>
    <row r="85" spans="1:8" s="8" customFormat="1" ht="17.25">
      <c r="A85" s="12"/>
      <c r="B85" s="12"/>
      <c r="C85" s="12" t="s">
        <v>272</v>
      </c>
      <c r="D85" s="13"/>
      <c r="E85" s="13"/>
      <c r="F85" s="49"/>
      <c r="G85" s="49"/>
      <c r="H85" s="12"/>
    </row>
    <row r="86" spans="1:8" s="8" customFormat="1" ht="20.25" customHeight="1">
      <c r="A86" s="14" t="s">
        <v>168</v>
      </c>
      <c r="B86" s="14" t="s">
        <v>167</v>
      </c>
      <c r="C86" s="40" t="s">
        <v>201</v>
      </c>
      <c r="D86" s="13">
        <v>2500000</v>
      </c>
      <c r="E86" s="13">
        <v>2485000</v>
      </c>
      <c r="F86" s="49">
        <v>2485000</v>
      </c>
      <c r="G86" s="49">
        <f t="shared" si="1"/>
        <v>15000</v>
      </c>
      <c r="H86" s="12"/>
    </row>
    <row r="87" spans="1:8" s="8" customFormat="1" ht="17.25">
      <c r="A87" s="12"/>
      <c r="B87" s="12"/>
      <c r="C87" s="12" t="s">
        <v>273</v>
      </c>
      <c r="D87" s="13"/>
      <c r="E87" s="13"/>
      <c r="F87" s="49"/>
      <c r="G87" s="49"/>
      <c r="H87" s="12"/>
    </row>
    <row r="88" spans="1:8" s="8" customFormat="1" ht="17.25">
      <c r="A88" s="14" t="s">
        <v>168</v>
      </c>
      <c r="B88" s="14" t="s">
        <v>167</v>
      </c>
      <c r="C88" s="12" t="s">
        <v>201</v>
      </c>
      <c r="D88" s="13">
        <v>1500000</v>
      </c>
      <c r="E88" s="13">
        <v>1499000</v>
      </c>
      <c r="F88" s="49">
        <v>1499000</v>
      </c>
      <c r="G88" s="49">
        <f t="shared" si="1"/>
        <v>1000</v>
      </c>
      <c r="H88" s="12"/>
    </row>
    <row r="89" spans="1:8" s="8" customFormat="1" ht="17.25">
      <c r="A89" s="12"/>
      <c r="B89" s="12"/>
      <c r="C89" s="12" t="s">
        <v>274</v>
      </c>
      <c r="D89" s="13"/>
      <c r="E89" s="13"/>
      <c r="F89" s="49"/>
      <c r="G89" s="49"/>
      <c r="H89" s="12"/>
    </row>
    <row r="90" spans="1:8" s="8" customFormat="1" ht="17.25">
      <c r="A90" s="14" t="s">
        <v>168</v>
      </c>
      <c r="B90" s="14" t="s">
        <v>167</v>
      </c>
      <c r="C90" s="12" t="s">
        <v>201</v>
      </c>
      <c r="D90" s="13">
        <v>3000000</v>
      </c>
      <c r="E90" s="13">
        <v>2990000</v>
      </c>
      <c r="F90" s="49">
        <v>2990000</v>
      </c>
      <c r="G90" s="49">
        <f t="shared" si="1"/>
        <v>10000</v>
      </c>
      <c r="H90" s="12"/>
    </row>
    <row r="91" spans="1:8" s="8" customFormat="1" ht="17.25">
      <c r="A91" s="12"/>
      <c r="B91" s="12"/>
      <c r="C91" s="12" t="s">
        <v>275</v>
      </c>
      <c r="D91" s="13"/>
      <c r="E91" s="13"/>
      <c r="F91" s="49"/>
      <c r="G91" s="49"/>
      <c r="H91" s="12"/>
    </row>
    <row r="92" spans="1:8" s="8" customFormat="1" ht="17.25">
      <c r="A92" s="14" t="s">
        <v>168</v>
      </c>
      <c r="B92" s="14" t="s">
        <v>167</v>
      </c>
      <c r="C92" s="12" t="s">
        <v>206</v>
      </c>
      <c r="D92" s="13">
        <v>1000000</v>
      </c>
      <c r="E92" s="13">
        <v>997000</v>
      </c>
      <c r="F92" s="49">
        <v>997000</v>
      </c>
      <c r="G92" s="49">
        <f t="shared" si="1"/>
        <v>3000</v>
      </c>
      <c r="H92" s="12"/>
    </row>
    <row r="93" spans="1:8" s="8" customFormat="1" ht="17.25">
      <c r="A93" s="12"/>
      <c r="B93" s="12"/>
      <c r="C93" s="12" t="s">
        <v>276</v>
      </c>
      <c r="D93" s="13"/>
      <c r="E93" s="13"/>
      <c r="F93" s="49"/>
      <c r="G93" s="49"/>
      <c r="H93" s="12"/>
    </row>
    <row r="94" spans="1:8" s="8" customFormat="1" ht="17.25">
      <c r="A94" s="14" t="s">
        <v>168</v>
      </c>
      <c r="B94" s="14" t="s">
        <v>167</v>
      </c>
      <c r="C94" s="12" t="s">
        <v>201</v>
      </c>
      <c r="D94" s="13">
        <v>3000000</v>
      </c>
      <c r="E94" s="13">
        <v>2990000</v>
      </c>
      <c r="F94" s="49">
        <v>2990000</v>
      </c>
      <c r="G94" s="49">
        <f t="shared" si="1"/>
        <v>10000</v>
      </c>
      <c r="H94" s="12"/>
    </row>
    <row r="95" spans="1:8" s="8" customFormat="1" ht="17.25">
      <c r="A95" s="12"/>
      <c r="B95" s="12"/>
      <c r="C95" s="12" t="s">
        <v>277</v>
      </c>
      <c r="D95" s="13"/>
      <c r="E95" s="13"/>
      <c r="F95" s="12"/>
      <c r="G95" s="12"/>
      <c r="H95" s="12"/>
    </row>
    <row r="96" spans="1:8" s="8" customFormat="1" ht="20.25" customHeight="1">
      <c r="A96" s="14" t="s">
        <v>168</v>
      </c>
      <c r="B96" s="14" t="s">
        <v>167</v>
      </c>
      <c r="C96" s="12" t="s">
        <v>201</v>
      </c>
      <c r="D96" s="13">
        <v>8732000</v>
      </c>
      <c r="E96" s="13">
        <v>0</v>
      </c>
      <c r="F96" s="13">
        <v>0</v>
      </c>
      <c r="G96" s="13">
        <v>0</v>
      </c>
      <c r="H96" s="49">
        <f>D96</f>
        <v>8732000</v>
      </c>
    </row>
    <row r="97" spans="1:8" s="8" customFormat="1" ht="20.25" customHeight="1">
      <c r="A97" s="12"/>
      <c r="B97" s="12"/>
      <c r="C97" s="12" t="s">
        <v>278</v>
      </c>
      <c r="D97" s="13"/>
      <c r="E97" s="13"/>
      <c r="F97" s="12"/>
      <c r="G97" s="12"/>
      <c r="H97" s="49"/>
    </row>
    <row r="98" spans="1:8" s="8" customFormat="1" ht="20.25" customHeight="1">
      <c r="A98" s="14" t="s">
        <v>168</v>
      </c>
      <c r="B98" s="14" t="s">
        <v>167</v>
      </c>
      <c r="C98" s="12" t="s">
        <v>201</v>
      </c>
      <c r="D98" s="13">
        <v>6000000</v>
      </c>
      <c r="E98" s="13">
        <v>0</v>
      </c>
      <c r="F98" s="13">
        <v>0</v>
      </c>
      <c r="G98" s="13">
        <v>0</v>
      </c>
      <c r="H98" s="49">
        <f aca="true" t="shared" si="2" ref="H98:H115">D98</f>
        <v>6000000</v>
      </c>
    </row>
    <row r="99" spans="1:8" s="8" customFormat="1" ht="20.25" customHeight="1">
      <c r="A99" s="43"/>
      <c r="B99" s="43"/>
      <c r="C99" s="43" t="s">
        <v>279</v>
      </c>
      <c r="D99" s="44"/>
      <c r="E99" s="44"/>
      <c r="F99" s="44"/>
      <c r="G99" s="43"/>
      <c r="H99" s="50"/>
    </row>
    <row r="100" spans="1:8" s="8" customFormat="1" ht="20.25" customHeight="1">
      <c r="A100" s="14" t="s">
        <v>168</v>
      </c>
      <c r="B100" s="14" t="s">
        <v>167</v>
      </c>
      <c r="C100" s="12" t="s">
        <v>201</v>
      </c>
      <c r="D100" s="13">
        <v>12638000</v>
      </c>
      <c r="E100" s="13">
        <v>0</v>
      </c>
      <c r="F100" s="13">
        <v>0</v>
      </c>
      <c r="G100" s="13">
        <v>0</v>
      </c>
      <c r="H100" s="49">
        <f t="shared" si="2"/>
        <v>12638000</v>
      </c>
    </row>
    <row r="101" spans="1:8" s="8" customFormat="1" ht="20.25" customHeight="1">
      <c r="A101" s="12"/>
      <c r="B101" s="12"/>
      <c r="C101" s="12" t="s">
        <v>280</v>
      </c>
      <c r="D101" s="13"/>
      <c r="E101" s="13"/>
      <c r="F101" s="13"/>
      <c r="G101" s="12"/>
      <c r="H101" s="49"/>
    </row>
    <row r="102" spans="1:8" s="8" customFormat="1" ht="20.25" customHeight="1">
      <c r="A102" s="14" t="s">
        <v>168</v>
      </c>
      <c r="B102" s="14" t="s">
        <v>167</v>
      </c>
      <c r="C102" s="12" t="s">
        <v>287</v>
      </c>
      <c r="D102" s="13">
        <v>4707000</v>
      </c>
      <c r="E102" s="13">
        <v>0</v>
      </c>
      <c r="F102" s="13">
        <v>0</v>
      </c>
      <c r="G102" s="13">
        <v>0</v>
      </c>
      <c r="H102" s="49">
        <f t="shared" si="2"/>
        <v>4707000</v>
      </c>
    </row>
    <row r="103" spans="1:8" s="8" customFormat="1" ht="20.25" customHeight="1">
      <c r="A103" s="14" t="s">
        <v>168</v>
      </c>
      <c r="B103" s="14" t="s">
        <v>167</v>
      </c>
      <c r="C103" s="12" t="s">
        <v>206</v>
      </c>
      <c r="D103" s="13">
        <v>10900000</v>
      </c>
      <c r="E103" s="13">
        <v>0</v>
      </c>
      <c r="F103" s="13">
        <v>0</v>
      </c>
      <c r="G103" s="13">
        <v>0</v>
      </c>
      <c r="H103" s="49">
        <f t="shared" si="2"/>
        <v>10900000</v>
      </c>
    </row>
    <row r="104" spans="1:8" s="8" customFormat="1" ht="20.25" customHeight="1">
      <c r="A104" s="12"/>
      <c r="B104" s="12"/>
      <c r="C104" s="12" t="s">
        <v>281</v>
      </c>
      <c r="D104" s="13"/>
      <c r="E104" s="13"/>
      <c r="F104" s="13"/>
      <c r="G104" s="12"/>
      <c r="H104" s="49"/>
    </row>
    <row r="105" spans="1:8" s="8" customFormat="1" ht="20.25" customHeight="1">
      <c r="A105" s="14" t="s">
        <v>168</v>
      </c>
      <c r="B105" s="14" t="s">
        <v>167</v>
      </c>
      <c r="C105" s="12" t="s">
        <v>201</v>
      </c>
      <c r="D105" s="13">
        <v>8693000</v>
      </c>
      <c r="E105" s="13">
        <v>7789000</v>
      </c>
      <c r="F105" s="13">
        <v>7789000</v>
      </c>
      <c r="G105" s="49">
        <f>D105-F105</f>
        <v>904000</v>
      </c>
      <c r="H105" s="49">
        <v>0</v>
      </c>
    </row>
    <row r="106" spans="1:8" s="8" customFormat="1" ht="20.25" customHeight="1">
      <c r="A106" s="12"/>
      <c r="B106" s="41"/>
      <c r="C106" s="12" t="s">
        <v>282</v>
      </c>
      <c r="D106" s="13"/>
      <c r="E106" s="13"/>
      <c r="F106" s="13"/>
      <c r="G106" s="12"/>
      <c r="H106" s="49"/>
    </row>
    <row r="107" spans="1:8" s="8" customFormat="1" ht="20.25" customHeight="1">
      <c r="A107" s="14" t="s">
        <v>168</v>
      </c>
      <c r="B107" s="14" t="s">
        <v>167</v>
      </c>
      <c r="C107" s="12" t="s">
        <v>207</v>
      </c>
      <c r="D107" s="13">
        <v>8937000</v>
      </c>
      <c r="E107" s="13">
        <v>0</v>
      </c>
      <c r="F107" s="13">
        <v>0</v>
      </c>
      <c r="G107" s="12"/>
      <c r="H107" s="49">
        <f t="shared" si="2"/>
        <v>8937000</v>
      </c>
    </row>
    <row r="108" spans="1:8" s="8" customFormat="1" ht="20.25" customHeight="1">
      <c r="A108" s="12"/>
      <c r="B108" s="41"/>
      <c r="C108" s="12" t="s">
        <v>283</v>
      </c>
      <c r="D108" s="13"/>
      <c r="E108" s="13"/>
      <c r="F108" s="13"/>
      <c r="G108" s="12"/>
      <c r="H108" s="49">
        <f t="shared" si="2"/>
        <v>0</v>
      </c>
    </row>
    <row r="109" spans="1:8" s="8" customFormat="1" ht="20.25" customHeight="1">
      <c r="A109" s="14" t="s">
        <v>168</v>
      </c>
      <c r="B109" s="14" t="s">
        <v>167</v>
      </c>
      <c r="C109" s="12" t="s">
        <v>206</v>
      </c>
      <c r="D109" s="13">
        <v>5432000</v>
      </c>
      <c r="E109" s="13">
        <v>0</v>
      </c>
      <c r="F109" s="13">
        <v>0</v>
      </c>
      <c r="G109" s="12"/>
      <c r="H109" s="49">
        <f t="shared" si="2"/>
        <v>5432000</v>
      </c>
    </row>
    <row r="110" spans="1:8" s="8" customFormat="1" ht="17.25">
      <c r="A110" s="12"/>
      <c r="B110" s="41"/>
      <c r="C110" s="12" t="s">
        <v>284</v>
      </c>
      <c r="D110" s="13"/>
      <c r="E110" s="13"/>
      <c r="F110" s="13"/>
      <c r="G110" s="12"/>
      <c r="H110" s="49">
        <f t="shared" si="2"/>
        <v>0</v>
      </c>
    </row>
    <row r="111" spans="1:8" s="8" customFormat="1" ht="17.25">
      <c r="A111" s="14" t="s">
        <v>168</v>
      </c>
      <c r="B111" s="14" t="s">
        <v>167</v>
      </c>
      <c r="C111" s="12" t="s">
        <v>206</v>
      </c>
      <c r="D111" s="42">
        <v>3499000</v>
      </c>
      <c r="E111" s="13">
        <v>0</v>
      </c>
      <c r="F111" s="42">
        <v>0</v>
      </c>
      <c r="G111" s="12"/>
      <c r="H111" s="49">
        <f t="shared" si="2"/>
        <v>3499000</v>
      </c>
    </row>
    <row r="112" spans="1:8" s="8" customFormat="1" ht="17.25">
      <c r="A112" s="12"/>
      <c r="B112" s="41"/>
      <c r="C112" s="12" t="s">
        <v>285</v>
      </c>
      <c r="D112" s="42"/>
      <c r="E112" s="13"/>
      <c r="F112" s="42"/>
      <c r="G112" s="12"/>
      <c r="H112" s="49">
        <f t="shared" si="2"/>
        <v>0</v>
      </c>
    </row>
    <row r="113" spans="1:8" s="8" customFormat="1" ht="17.25">
      <c r="A113" s="14" t="s">
        <v>168</v>
      </c>
      <c r="B113" s="14" t="s">
        <v>167</v>
      </c>
      <c r="C113" s="12" t="s">
        <v>235</v>
      </c>
      <c r="D113" s="42">
        <v>6902000</v>
      </c>
      <c r="E113" s="13">
        <v>0</v>
      </c>
      <c r="F113" s="42">
        <v>0</v>
      </c>
      <c r="G113" s="12"/>
      <c r="H113" s="49">
        <f t="shared" si="2"/>
        <v>6902000</v>
      </c>
    </row>
    <row r="114" spans="1:8" s="8" customFormat="1" ht="17.25">
      <c r="A114" s="14" t="s">
        <v>168</v>
      </c>
      <c r="B114" s="14" t="s">
        <v>167</v>
      </c>
      <c r="C114" s="12" t="s">
        <v>201</v>
      </c>
      <c r="D114" s="42">
        <v>10717000</v>
      </c>
      <c r="E114" s="13">
        <v>0</v>
      </c>
      <c r="F114" s="42">
        <v>0</v>
      </c>
      <c r="G114" s="12"/>
      <c r="H114" s="49">
        <f t="shared" si="2"/>
        <v>10717000</v>
      </c>
    </row>
    <row r="115" spans="1:8" s="8" customFormat="1" ht="17.25">
      <c r="A115" s="43"/>
      <c r="C115" s="12" t="s">
        <v>286</v>
      </c>
      <c r="D115" s="6"/>
      <c r="E115" s="13"/>
      <c r="G115" s="12"/>
      <c r="H115" s="49">
        <f t="shared" si="2"/>
        <v>0</v>
      </c>
    </row>
    <row r="116" spans="1:8" s="8" customFormat="1" ht="18.75">
      <c r="A116" s="381" t="s">
        <v>23</v>
      </c>
      <c r="B116" s="382"/>
      <c r="C116" s="383"/>
      <c r="D116" s="48">
        <f>SUM(D8:D115)</f>
        <v>171728000</v>
      </c>
      <c r="E116" s="78">
        <f>SUM(E8:E115)</f>
        <v>90157400</v>
      </c>
      <c r="F116" s="79">
        <f>SUM(F8:F115)</f>
        <v>91967500</v>
      </c>
      <c r="G116" s="80">
        <f>SUM(G8:G115)</f>
        <v>1296500</v>
      </c>
      <c r="H116" s="78">
        <f>SUM(H8:H115)</f>
        <v>78464000</v>
      </c>
    </row>
    <row r="117" spans="1:8" s="8" customFormat="1" ht="17.25">
      <c r="A117" s="45"/>
      <c r="B117" s="45"/>
      <c r="C117" s="45"/>
      <c r="D117" s="46"/>
      <c r="E117" s="46"/>
      <c r="F117" s="45"/>
      <c r="G117" s="45"/>
      <c r="H117" s="45"/>
    </row>
    <row r="118" spans="1:8" s="8" customFormat="1" ht="17.25">
      <c r="A118" s="47"/>
      <c r="B118" s="41"/>
      <c r="C118" s="41"/>
      <c r="D118" s="42"/>
      <c r="E118" s="42"/>
      <c r="F118" s="41"/>
      <c r="G118" s="41"/>
      <c r="H118" s="41"/>
    </row>
  </sheetData>
  <sheetProtection/>
  <mergeCells count="11">
    <mergeCell ref="G6:G7"/>
    <mergeCell ref="H6:H7"/>
    <mergeCell ref="A116:C116"/>
    <mergeCell ref="A1:H1"/>
    <mergeCell ref="A2:H2"/>
    <mergeCell ref="A3:H3"/>
    <mergeCell ref="A6:A7"/>
    <mergeCell ref="B6:B7"/>
    <mergeCell ref="C6:C7"/>
    <mergeCell ref="E6:E7"/>
    <mergeCell ref="F6:F7"/>
  </mergeCells>
  <printOptions/>
  <pageMargins left="0.11811023622047245" right="0.11811023622047245" top="0.15748031496062992" bottom="0" header="0.31496062992125984" footer="0.31496062992125984"/>
  <pageSetup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29"/>
  </sheetPr>
  <dimension ref="A1:H148"/>
  <sheetViews>
    <sheetView zoomScalePageLayoutView="0" workbookViewId="0" topLeftCell="A127">
      <selection activeCell="D147" sqref="D147"/>
    </sheetView>
  </sheetViews>
  <sheetFormatPr defaultColWidth="9.140625" defaultRowHeight="21.75"/>
  <cols>
    <col min="1" max="1" width="19.57421875" style="3" customWidth="1"/>
    <col min="2" max="2" width="16.7109375" style="3" customWidth="1"/>
    <col min="3" max="3" width="53.7109375" style="3" customWidth="1"/>
    <col min="4" max="5" width="14.00390625" style="143" customWidth="1"/>
    <col min="6" max="6" width="14.00390625" style="3" customWidth="1"/>
    <col min="7" max="7" width="13.00390625" style="3" customWidth="1"/>
    <col min="8" max="8" width="10.8515625" style="3" customWidth="1"/>
  </cols>
  <sheetData>
    <row r="1" spans="1:8" ht="23.25">
      <c r="A1" s="384" t="s">
        <v>42</v>
      </c>
      <c r="B1" s="384"/>
      <c r="C1" s="384"/>
      <c r="D1" s="384"/>
      <c r="E1" s="384"/>
      <c r="F1" s="384"/>
      <c r="G1" s="384"/>
      <c r="H1" s="384"/>
    </row>
    <row r="2" spans="1:8" ht="23.25">
      <c r="A2" s="384" t="s">
        <v>87</v>
      </c>
      <c r="B2" s="384"/>
      <c r="C2" s="384"/>
      <c r="D2" s="384"/>
      <c r="E2" s="384"/>
      <c r="F2" s="384"/>
      <c r="G2" s="384"/>
      <c r="H2" s="384"/>
    </row>
    <row r="3" spans="1:8" ht="23.25">
      <c r="A3" s="384" t="s">
        <v>442</v>
      </c>
      <c r="B3" s="384"/>
      <c r="C3" s="384"/>
      <c r="D3" s="384"/>
      <c r="E3" s="384"/>
      <c r="F3" s="384"/>
      <c r="G3" s="384"/>
      <c r="H3" s="384"/>
    </row>
    <row r="4" spans="1:8" ht="23.25">
      <c r="A4" s="390" t="s">
        <v>696</v>
      </c>
      <c r="B4" s="390"/>
      <c r="C4" s="131"/>
      <c r="D4" s="37"/>
      <c r="E4" s="37"/>
      <c r="F4" s="1"/>
      <c r="G4" s="1"/>
      <c r="H4" s="1"/>
    </row>
    <row r="5" spans="1:8" ht="23.25">
      <c r="A5" s="76" t="s">
        <v>445</v>
      </c>
      <c r="B5" s="1"/>
      <c r="C5" s="1"/>
      <c r="D5" s="37"/>
      <c r="E5" s="37"/>
      <c r="F5" s="1"/>
      <c r="G5" s="1"/>
      <c r="H5" s="1"/>
    </row>
    <row r="6" spans="1:8" s="304" customFormat="1" ht="21">
      <c r="A6" s="387" t="s">
        <v>93</v>
      </c>
      <c r="B6" s="387" t="s">
        <v>195</v>
      </c>
      <c r="C6" s="387" t="s">
        <v>94</v>
      </c>
      <c r="D6" s="303" t="s">
        <v>196</v>
      </c>
      <c r="E6" s="391" t="s">
        <v>198</v>
      </c>
      <c r="F6" s="387" t="s">
        <v>199</v>
      </c>
      <c r="G6" s="387" t="s">
        <v>160</v>
      </c>
      <c r="H6" s="387" t="s">
        <v>200</v>
      </c>
    </row>
    <row r="7" spans="1:8" s="304" customFormat="1" ht="21">
      <c r="A7" s="388"/>
      <c r="B7" s="388"/>
      <c r="C7" s="388"/>
      <c r="D7" s="305" t="s">
        <v>197</v>
      </c>
      <c r="E7" s="392"/>
      <c r="F7" s="388"/>
      <c r="G7" s="388"/>
      <c r="H7" s="388"/>
    </row>
    <row r="8" spans="1:8" s="148" customFormat="1" ht="19.5">
      <c r="A8" s="14" t="s">
        <v>168</v>
      </c>
      <c r="B8" s="14" t="s">
        <v>167</v>
      </c>
      <c r="C8" s="12" t="s">
        <v>235</v>
      </c>
      <c r="D8" s="132">
        <v>6902000</v>
      </c>
      <c r="E8" s="145">
        <v>6105000</v>
      </c>
      <c r="F8" s="145">
        <v>6105000</v>
      </c>
      <c r="G8" s="146">
        <f>D8-F8</f>
        <v>797000</v>
      </c>
      <c r="H8" s="147"/>
    </row>
    <row r="9" spans="1:8" s="148" customFormat="1" ht="19.5">
      <c r="A9" s="14" t="s">
        <v>168</v>
      </c>
      <c r="B9" s="14" t="s">
        <v>167</v>
      </c>
      <c r="C9" s="12" t="s">
        <v>206</v>
      </c>
      <c r="D9" s="133">
        <v>5432000</v>
      </c>
      <c r="E9" s="145">
        <v>4880000</v>
      </c>
      <c r="F9" s="145">
        <v>4880000</v>
      </c>
      <c r="G9" s="146">
        <f>D9-F9</f>
        <v>552000</v>
      </c>
      <c r="H9" s="147"/>
    </row>
    <row r="10" spans="1:8" s="148" customFormat="1" ht="19.5">
      <c r="A10" s="12"/>
      <c r="B10" s="41"/>
      <c r="C10" s="12" t="s">
        <v>284</v>
      </c>
      <c r="D10" s="149"/>
      <c r="E10" s="145"/>
      <c r="F10" s="150"/>
      <c r="G10" s="150"/>
      <c r="H10" s="147"/>
    </row>
    <row r="11" spans="1:8" s="148" customFormat="1" ht="19.5">
      <c r="A11" s="14" t="s">
        <v>168</v>
      </c>
      <c r="B11" s="14" t="s">
        <v>167</v>
      </c>
      <c r="C11" s="12" t="s">
        <v>201</v>
      </c>
      <c r="D11" s="133">
        <v>12638000</v>
      </c>
      <c r="E11" s="145">
        <v>11620000</v>
      </c>
      <c r="F11" s="145">
        <v>11620000</v>
      </c>
      <c r="G11" s="146">
        <f>D11-F11</f>
        <v>1018000</v>
      </c>
      <c r="H11" s="147"/>
    </row>
    <row r="12" spans="1:8" s="148" customFormat="1" ht="19.5">
      <c r="A12" s="12"/>
      <c r="B12" s="41"/>
      <c r="C12" s="12" t="s">
        <v>280</v>
      </c>
      <c r="D12" s="133"/>
      <c r="E12" s="145"/>
      <c r="F12" s="150"/>
      <c r="G12" s="150"/>
      <c r="H12" s="147"/>
    </row>
    <row r="13" spans="1:8" s="148" customFormat="1" ht="19.5">
      <c r="A13" s="14" t="s">
        <v>168</v>
      </c>
      <c r="B13" s="14" t="s">
        <v>167</v>
      </c>
      <c r="C13" s="12" t="s">
        <v>206</v>
      </c>
      <c r="D13" s="132">
        <v>3499000</v>
      </c>
      <c r="E13" s="145">
        <v>3170000</v>
      </c>
      <c r="F13" s="145">
        <v>3170000</v>
      </c>
      <c r="G13" s="146">
        <f>D13-F13</f>
        <v>329000</v>
      </c>
      <c r="H13" s="147"/>
    </row>
    <row r="14" spans="1:8" s="148" customFormat="1" ht="19.5">
      <c r="A14" s="12"/>
      <c r="B14" s="41"/>
      <c r="C14" s="12" t="s">
        <v>285</v>
      </c>
      <c r="D14" s="132"/>
      <c r="E14" s="145"/>
      <c r="F14" s="150"/>
      <c r="G14" s="150"/>
      <c r="H14" s="147"/>
    </row>
    <row r="15" spans="1:8" s="148" customFormat="1" ht="19.5">
      <c r="A15" s="14" t="s">
        <v>168</v>
      </c>
      <c r="B15" s="14" t="s">
        <v>167</v>
      </c>
      <c r="C15" s="12" t="s">
        <v>201</v>
      </c>
      <c r="D15" s="133">
        <v>8732000</v>
      </c>
      <c r="E15" s="145">
        <v>7819000</v>
      </c>
      <c r="F15" s="145">
        <v>7819000</v>
      </c>
      <c r="G15" s="146">
        <f>D15-F15</f>
        <v>913000</v>
      </c>
      <c r="H15" s="147"/>
    </row>
    <row r="16" spans="1:8" s="148" customFormat="1" ht="19.5">
      <c r="A16" s="12"/>
      <c r="B16" s="41"/>
      <c r="C16" s="12" t="s">
        <v>278</v>
      </c>
      <c r="D16" s="133"/>
      <c r="E16" s="145"/>
      <c r="F16" s="150"/>
      <c r="G16" s="150"/>
      <c r="H16" s="147"/>
    </row>
    <row r="17" spans="1:8" s="148" customFormat="1" ht="19.5">
      <c r="A17" s="14" t="s">
        <v>168</v>
      </c>
      <c r="B17" s="14" t="s">
        <v>167</v>
      </c>
      <c r="C17" s="12" t="s">
        <v>201</v>
      </c>
      <c r="D17" s="132">
        <v>10717000</v>
      </c>
      <c r="E17" s="145">
        <v>9931000</v>
      </c>
      <c r="F17" s="145">
        <v>9931000</v>
      </c>
      <c r="G17" s="146">
        <f>D17-F17</f>
        <v>786000</v>
      </c>
      <c r="H17" s="147"/>
    </row>
    <row r="18" spans="1:8" s="148" customFormat="1" ht="19.5">
      <c r="A18" s="12"/>
      <c r="B18" s="8"/>
      <c r="C18" s="12" t="s">
        <v>286</v>
      </c>
      <c r="D18" s="134"/>
      <c r="E18" s="145"/>
      <c r="F18" s="150"/>
      <c r="G18" s="150"/>
      <c r="H18" s="147"/>
    </row>
    <row r="19" spans="1:8" s="148" customFormat="1" ht="19.5">
      <c r="A19" s="14" t="s">
        <v>168</v>
      </c>
      <c r="B19" s="14" t="s">
        <v>167</v>
      </c>
      <c r="C19" s="12" t="s">
        <v>206</v>
      </c>
      <c r="D19" s="133">
        <v>10900000</v>
      </c>
      <c r="E19" s="145">
        <v>9845000</v>
      </c>
      <c r="F19" s="145">
        <v>9845000</v>
      </c>
      <c r="G19" s="146">
        <f>D19-F19</f>
        <v>1055000</v>
      </c>
      <c r="H19" s="147"/>
    </row>
    <row r="20" spans="1:8" s="148" customFormat="1" ht="19.5">
      <c r="A20" s="12"/>
      <c r="B20" s="41"/>
      <c r="C20" s="12" t="s">
        <v>281</v>
      </c>
      <c r="D20" s="133"/>
      <c r="E20" s="145"/>
      <c r="F20" s="150"/>
      <c r="G20" s="150"/>
      <c r="H20" s="147"/>
    </row>
    <row r="21" spans="1:8" s="148" customFormat="1" ht="19.5">
      <c r="A21" s="14" t="s">
        <v>168</v>
      </c>
      <c r="B21" s="14" t="s">
        <v>167</v>
      </c>
      <c r="C21" s="12" t="s">
        <v>201</v>
      </c>
      <c r="D21" s="133">
        <v>6000000</v>
      </c>
      <c r="E21" s="145">
        <v>5358000</v>
      </c>
      <c r="F21" s="145">
        <v>5358000</v>
      </c>
      <c r="G21" s="146">
        <f>D21-F21</f>
        <v>642000</v>
      </c>
      <c r="H21" s="147"/>
    </row>
    <row r="22" spans="1:8" s="148" customFormat="1" ht="19.5">
      <c r="A22" s="12"/>
      <c r="B22" s="41"/>
      <c r="C22" s="12" t="s">
        <v>279</v>
      </c>
      <c r="D22" s="133"/>
      <c r="E22" s="145"/>
      <c r="F22" s="150"/>
      <c r="G22" s="150"/>
      <c r="H22" s="147"/>
    </row>
    <row r="23" spans="1:8" s="148" customFormat="1" ht="19.5">
      <c r="A23" s="14" t="s">
        <v>168</v>
      </c>
      <c r="B23" s="14" t="s">
        <v>167</v>
      </c>
      <c r="C23" s="12" t="s">
        <v>287</v>
      </c>
      <c r="D23" s="133">
        <v>4707000</v>
      </c>
      <c r="E23" s="145">
        <v>4395000</v>
      </c>
      <c r="F23" s="145">
        <v>4395000</v>
      </c>
      <c r="G23" s="146">
        <f>D23-F23</f>
        <v>312000</v>
      </c>
      <c r="H23" s="147"/>
    </row>
    <row r="24" spans="1:8" s="148" customFormat="1" ht="19.5">
      <c r="A24" s="14" t="s">
        <v>168</v>
      </c>
      <c r="B24" s="14" t="s">
        <v>167</v>
      </c>
      <c r="C24" s="12" t="s">
        <v>207</v>
      </c>
      <c r="D24" s="133">
        <v>8937000</v>
      </c>
      <c r="E24" s="145">
        <v>8048000</v>
      </c>
      <c r="F24" s="145">
        <v>8048000</v>
      </c>
      <c r="G24" s="146">
        <f>D24-F24</f>
        <v>889000</v>
      </c>
      <c r="H24" s="147"/>
    </row>
    <row r="25" spans="1:8" s="148" customFormat="1" ht="19.5">
      <c r="A25" s="12"/>
      <c r="B25" s="41"/>
      <c r="C25" s="12" t="s">
        <v>283</v>
      </c>
      <c r="D25" s="133"/>
      <c r="E25" s="145"/>
      <c r="F25" s="150"/>
      <c r="G25" s="150"/>
      <c r="H25" s="147"/>
    </row>
    <row r="26" spans="1:8" s="148" customFormat="1" ht="19.5">
      <c r="A26" s="14" t="s">
        <v>168</v>
      </c>
      <c r="B26" s="14" t="s">
        <v>167</v>
      </c>
      <c r="C26" s="12" t="s">
        <v>453</v>
      </c>
      <c r="D26" s="133">
        <v>2000000</v>
      </c>
      <c r="E26" s="133">
        <v>1997000</v>
      </c>
      <c r="F26" s="49">
        <v>1997000</v>
      </c>
      <c r="G26" s="49">
        <f>D26-F26</f>
        <v>3000</v>
      </c>
      <c r="H26" s="12"/>
    </row>
    <row r="27" spans="1:8" s="148" customFormat="1" ht="19.5">
      <c r="A27" s="43"/>
      <c r="B27" s="43"/>
      <c r="C27" s="43" t="s">
        <v>454</v>
      </c>
      <c r="D27" s="135"/>
      <c r="E27" s="135">
        <v>0</v>
      </c>
      <c r="F27" s="50"/>
      <c r="G27" s="50"/>
      <c r="H27" s="43"/>
    </row>
    <row r="28" spans="1:8" s="148" customFormat="1" ht="19.5">
      <c r="A28" s="14" t="s">
        <v>168</v>
      </c>
      <c r="B28" s="14" t="s">
        <v>167</v>
      </c>
      <c r="C28" s="12" t="s">
        <v>455</v>
      </c>
      <c r="D28" s="133">
        <v>2000000</v>
      </c>
      <c r="E28" s="133">
        <v>1997000</v>
      </c>
      <c r="F28" s="49">
        <v>1997000</v>
      </c>
      <c r="G28" s="49">
        <f aca="true" t="shared" si="0" ref="G28:G88">D28-F28</f>
        <v>3000</v>
      </c>
      <c r="H28" s="12"/>
    </row>
    <row r="29" spans="1:8" s="148" customFormat="1" ht="19.5">
      <c r="A29" s="12"/>
      <c r="B29" s="12"/>
      <c r="C29" s="12" t="s">
        <v>456</v>
      </c>
      <c r="D29" s="133"/>
      <c r="E29" s="133">
        <v>0</v>
      </c>
      <c r="F29" s="49"/>
      <c r="G29" s="49"/>
      <c r="H29" s="12"/>
    </row>
    <row r="30" spans="1:8" s="148" customFormat="1" ht="19.5">
      <c r="A30" s="14" t="s">
        <v>168</v>
      </c>
      <c r="B30" s="14" t="s">
        <v>167</v>
      </c>
      <c r="C30" s="12" t="s">
        <v>457</v>
      </c>
      <c r="D30" s="133">
        <v>2000000</v>
      </c>
      <c r="E30" s="133">
        <v>1995000</v>
      </c>
      <c r="F30" s="49">
        <v>1995000</v>
      </c>
      <c r="G30" s="49">
        <f t="shared" si="0"/>
        <v>5000</v>
      </c>
      <c r="H30" s="12"/>
    </row>
    <row r="31" spans="1:8" s="148" customFormat="1" ht="19.5">
      <c r="A31" s="12"/>
      <c r="B31" s="12"/>
      <c r="C31" s="12" t="s">
        <v>458</v>
      </c>
      <c r="D31" s="133"/>
      <c r="E31" s="133">
        <v>0</v>
      </c>
      <c r="F31" s="49"/>
      <c r="G31" s="49"/>
      <c r="H31" s="12"/>
    </row>
    <row r="32" spans="1:8" s="148" customFormat="1" ht="19.5">
      <c r="A32" s="14" t="s">
        <v>168</v>
      </c>
      <c r="B32" s="14" t="s">
        <v>167</v>
      </c>
      <c r="C32" s="12" t="s">
        <v>459</v>
      </c>
      <c r="D32" s="133">
        <v>1000000</v>
      </c>
      <c r="E32" s="133">
        <v>998000</v>
      </c>
      <c r="F32" s="49">
        <v>998000</v>
      </c>
      <c r="G32" s="49">
        <f t="shared" si="0"/>
        <v>2000</v>
      </c>
      <c r="H32" s="12"/>
    </row>
    <row r="33" spans="1:8" s="148" customFormat="1" ht="19.5">
      <c r="A33" s="12"/>
      <c r="B33" s="12"/>
      <c r="C33" s="12" t="s">
        <v>460</v>
      </c>
      <c r="D33" s="133"/>
      <c r="E33" s="133">
        <v>0</v>
      </c>
      <c r="F33" s="49"/>
      <c r="G33" s="49"/>
      <c r="H33" s="12"/>
    </row>
    <row r="34" spans="1:8" s="148" customFormat="1" ht="19.5">
      <c r="A34" s="14" t="s">
        <v>168</v>
      </c>
      <c r="B34" s="14" t="s">
        <v>167</v>
      </c>
      <c r="C34" s="12" t="s">
        <v>461</v>
      </c>
      <c r="D34" s="133">
        <v>2000000</v>
      </c>
      <c r="E34" s="133">
        <v>1998000</v>
      </c>
      <c r="F34" s="49">
        <v>1998000</v>
      </c>
      <c r="G34" s="49">
        <f t="shared" si="0"/>
        <v>2000</v>
      </c>
      <c r="H34" s="12"/>
    </row>
    <row r="35" spans="1:8" s="148" customFormat="1" ht="19.5">
      <c r="A35" s="12"/>
      <c r="B35" s="12"/>
      <c r="C35" s="12" t="s">
        <v>462</v>
      </c>
      <c r="D35" s="133"/>
      <c r="E35" s="133">
        <v>0</v>
      </c>
      <c r="F35" s="49"/>
      <c r="G35" s="49"/>
      <c r="H35" s="12"/>
    </row>
    <row r="36" spans="1:8" s="148" customFormat="1" ht="19.5">
      <c r="A36" s="14" t="s">
        <v>168</v>
      </c>
      <c r="B36" s="14" t="s">
        <v>167</v>
      </c>
      <c r="C36" s="12" t="s">
        <v>461</v>
      </c>
      <c r="D36" s="133">
        <v>1000000</v>
      </c>
      <c r="E36" s="133">
        <v>998000</v>
      </c>
      <c r="F36" s="49">
        <v>998000</v>
      </c>
      <c r="G36" s="49">
        <f t="shared" si="0"/>
        <v>2000</v>
      </c>
      <c r="H36" s="12"/>
    </row>
    <row r="37" spans="1:8" s="148" customFormat="1" ht="19.5">
      <c r="A37" s="12"/>
      <c r="B37" s="12"/>
      <c r="C37" s="12" t="s">
        <v>463</v>
      </c>
      <c r="D37" s="133"/>
      <c r="E37" s="133">
        <v>0</v>
      </c>
      <c r="F37" s="49"/>
      <c r="G37" s="49"/>
      <c r="H37" s="12"/>
    </row>
    <row r="38" spans="1:8" s="148" customFormat="1" ht="19.5">
      <c r="A38" s="14" t="s">
        <v>168</v>
      </c>
      <c r="B38" s="14" t="s">
        <v>167</v>
      </c>
      <c r="C38" s="12" t="s">
        <v>464</v>
      </c>
      <c r="D38" s="133">
        <v>2000000</v>
      </c>
      <c r="E38" s="133">
        <v>1998000</v>
      </c>
      <c r="F38" s="49">
        <v>1998000</v>
      </c>
      <c r="G38" s="49">
        <f t="shared" si="0"/>
        <v>2000</v>
      </c>
      <c r="H38" s="12"/>
    </row>
    <row r="39" spans="1:8" s="148" customFormat="1" ht="19.5">
      <c r="A39" s="12"/>
      <c r="B39" s="12"/>
      <c r="C39" s="12" t="s">
        <v>465</v>
      </c>
      <c r="D39" s="133"/>
      <c r="E39" s="133">
        <v>0</v>
      </c>
      <c r="F39" s="49"/>
      <c r="G39" s="49"/>
      <c r="H39" s="12"/>
    </row>
    <row r="40" spans="1:8" s="148" customFormat="1" ht="19.5">
      <c r="A40" s="14" t="s">
        <v>168</v>
      </c>
      <c r="B40" s="14" t="s">
        <v>167</v>
      </c>
      <c r="C40" s="12" t="s">
        <v>466</v>
      </c>
      <c r="D40" s="133">
        <v>1000000</v>
      </c>
      <c r="E40" s="133">
        <v>995000</v>
      </c>
      <c r="F40" s="49">
        <v>995000</v>
      </c>
      <c r="G40" s="49">
        <f t="shared" si="0"/>
        <v>5000</v>
      </c>
      <c r="H40" s="12"/>
    </row>
    <row r="41" spans="1:8" s="148" customFormat="1" ht="19.5">
      <c r="A41" s="12"/>
      <c r="B41" s="12"/>
      <c r="C41" s="12" t="s">
        <v>467</v>
      </c>
      <c r="D41" s="133"/>
      <c r="E41" s="133">
        <v>0</v>
      </c>
      <c r="F41" s="49"/>
      <c r="G41" s="49"/>
      <c r="H41" s="12"/>
    </row>
    <row r="42" spans="1:8" s="148" customFormat="1" ht="19.5">
      <c r="A42" s="14" t="s">
        <v>168</v>
      </c>
      <c r="B42" s="14" t="s">
        <v>167</v>
      </c>
      <c r="C42" s="12" t="s">
        <v>468</v>
      </c>
      <c r="D42" s="133">
        <v>1000000</v>
      </c>
      <c r="E42" s="133">
        <v>998000</v>
      </c>
      <c r="F42" s="49">
        <v>998000</v>
      </c>
      <c r="G42" s="49">
        <f t="shared" si="0"/>
        <v>2000</v>
      </c>
      <c r="H42" s="12"/>
    </row>
    <row r="43" spans="1:8" s="148" customFormat="1" ht="19.5">
      <c r="A43" s="12"/>
      <c r="B43" s="12"/>
      <c r="C43" s="12" t="s">
        <v>469</v>
      </c>
      <c r="D43" s="133"/>
      <c r="E43" s="133">
        <v>0</v>
      </c>
      <c r="F43" s="49"/>
      <c r="G43" s="49"/>
      <c r="H43" s="12"/>
    </row>
    <row r="44" spans="1:8" s="148" customFormat="1" ht="19.5">
      <c r="A44" s="14" t="s">
        <v>168</v>
      </c>
      <c r="B44" s="14" t="s">
        <v>167</v>
      </c>
      <c r="C44" s="12" t="s">
        <v>470</v>
      </c>
      <c r="D44" s="133">
        <v>2000000</v>
      </c>
      <c r="E44" s="133">
        <v>1360000</v>
      </c>
      <c r="F44" s="49">
        <v>1360000</v>
      </c>
      <c r="G44" s="49">
        <f t="shared" si="0"/>
        <v>640000</v>
      </c>
      <c r="H44" s="12"/>
    </row>
    <row r="45" spans="1:8" s="148" customFormat="1" ht="19.5">
      <c r="A45" s="12"/>
      <c r="B45" s="12"/>
      <c r="C45" s="12" t="s">
        <v>471</v>
      </c>
      <c r="D45" s="133"/>
      <c r="E45" s="133">
        <v>0</v>
      </c>
      <c r="F45" s="49"/>
      <c r="G45" s="49"/>
      <c r="H45" s="12"/>
    </row>
    <row r="46" spans="1:8" s="148" customFormat="1" ht="19.5">
      <c r="A46" s="14" t="s">
        <v>168</v>
      </c>
      <c r="B46" s="14" t="s">
        <v>167</v>
      </c>
      <c r="C46" s="12" t="s">
        <v>472</v>
      </c>
      <c r="D46" s="133">
        <v>2000000</v>
      </c>
      <c r="E46" s="133">
        <v>1994000</v>
      </c>
      <c r="F46" s="49">
        <v>1994000</v>
      </c>
      <c r="G46" s="49">
        <f t="shared" si="0"/>
        <v>6000</v>
      </c>
      <c r="H46" s="12"/>
    </row>
    <row r="47" spans="1:8" s="148" customFormat="1" ht="19.5">
      <c r="A47" s="12"/>
      <c r="B47" s="12"/>
      <c r="C47" s="12" t="s">
        <v>473</v>
      </c>
      <c r="D47" s="133"/>
      <c r="E47" s="133">
        <v>0</v>
      </c>
      <c r="F47" s="49"/>
      <c r="G47" s="49"/>
      <c r="H47" s="12"/>
    </row>
    <row r="48" spans="1:8" s="148" customFormat="1" ht="19.5">
      <c r="A48" s="14" t="s">
        <v>168</v>
      </c>
      <c r="B48" s="14" t="s">
        <v>167</v>
      </c>
      <c r="C48" s="12" t="s">
        <v>474</v>
      </c>
      <c r="D48" s="133">
        <v>2000000</v>
      </c>
      <c r="E48" s="133">
        <v>1998000</v>
      </c>
      <c r="F48" s="49">
        <v>1998000</v>
      </c>
      <c r="G48" s="49">
        <f t="shared" si="0"/>
        <v>2000</v>
      </c>
      <c r="H48" s="12"/>
    </row>
    <row r="49" spans="1:8" s="148" customFormat="1" ht="19.5">
      <c r="A49" s="12"/>
      <c r="B49" s="12"/>
      <c r="C49" s="12" t="s">
        <v>475</v>
      </c>
      <c r="D49" s="133"/>
      <c r="E49" s="133">
        <v>0</v>
      </c>
      <c r="F49" s="49"/>
      <c r="G49" s="49"/>
      <c r="H49" s="12"/>
    </row>
    <row r="50" spans="1:8" s="148" customFormat="1" ht="19.5">
      <c r="A50" s="14" t="s">
        <v>168</v>
      </c>
      <c r="B50" s="14" t="s">
        <v>167</v>
      </c>
      <c r="C50" s="12" t="s">
        <v>476</v>
      </c>
      <c r="D50" s="133">
        <v>2000000</v>
      </c>
      <c r="E50" s="133">
        <v>1998000</v>
      </c>
      <c r="F50" s="49">
        <v>1998000</v>
      </c>
      <c r="G50" s="49">
        <f t="shared" si="0"/>
        <v>2000</v>
      </c>
      <c r="H50" s="12"/>
    </row>
    <row r="51" spans="1:8" s="148" customFormat="1" ht="19.5">
      <c r="A51" s="12"/>
      <c r="B51" s="12"/>
      <c r="C51" s="12" t="s">
        <v>477</v>
      </c>
      <c r="D51" s="133"/>
      <c r="E51" s="133">
        <v>0</v>
      </c>
      <c r="F51" s="49"/>
      <c r="G51" s="49"/>
      <c r="H51" s="12"/>
    </row>
    <row r="52" spans="1:8" s="148" customFormat="1" ht="19.5">
      <c r="A52" s="14" t="s">
        <v>168</v>
      </c>
      <c r="B52" s="14" t="s">
        <v>167</v>
      </c>
      <c r="C52" s="12" t="s">
        <v>478</v>
      </c>
      <c r="D52" s="133">
        <v>2000000</v>
      </c>
      <c r="E52" s="133">
        <v>1998000</v>
      </c>
      <c r="F52" s="49">
        <v>1998000</v>
      </c>
      <c r="G52" s="49">
        <f t="shared" si="0"/>
        <v>2000</v>
      </c>
      <c r="H52" s="12"/>
    </row>
    <row r="53" spans="1:8" s="148" customFormat="1" ht="19.5">
      <c r="A53" s="43"/>
      <c r="B53" s="43"/>
      <c r="C53" s="43" t="s">
        <v>479</v>
      </c>
      <c r="D53" s="135"/>
      <c r="E53" s="135">
        <v>0</v>
      </c>
      <c r="F53" s="50"/>
      <c r="G53" s="50"/>
      <c r="H53" s="43"/>
    </row>
    <row r="54" spans="1:8" s="148" customFormat="1" ht="19.5">
      <c r="A54" s="14" t="s">
        <v>168</v>
      </c>
      <c r="B54" s="14" t="s">
        <v>167</v>
      </c>
      <c r="C54" s="12" t="s">
        <v>480</v>
      </c>
      <c r="D54" s="133">
        <v>2000000</v>
      </c>
      <c r="E54" s="133">
        <v>1993000</v>
      </c>
      <c r="F54" s="49">
        <v>1993000</v>
      </c>
      <c r="G54" s="49">
        <f t="shared" si="0"/>
        <v>7000</v>
      </c>
      <c r="H54" s="12"/>
    </row>
    <row r="55" spans="1:8" s="148" customFormat="1" ht="19.5">
      <c r="A55" s="12"/>
      <c r="B55" s="12"/>
      <c r="C55" s="12" t="s">
        <v>481</v>
      </c>
      <c r="D55" s="133"/>
      <c r="E55" s="133">
        <v>0</v>
      </c>
      <c r="F55" s="49"/>
      <c r="G55" s="49"/>
      <c r="H55" s="12"/>
    </row>
    <row r="56" spans="1:8" s="148" customFormat="1" ht="19.5">
      <c r="A56" s="14" t="s">
        <v>168</v>
      </c>
      <c r="B56" s="14" t="s">
        <v>167</v>
      </c>
      <c r="C56" s="12" t="s">
        <v>482</v>
      </c>
      <c r="D56" s="133">
        <v>2000000</v>
      </c>
      <c r="E56" s="133">
        <v>1990000</v>
      </c>
      <c r="F56" s="49">
        <v>1990000</v>
      </c>
      <c r="G56" s="49">
        <f t="shared" si="0"/>
        <v>10000</v>
      </c>
      <c r="H56" s="12"/>
    </row>
    <row r="57" spans="1:8" s="148" customFormat="1" ht="19.5">
      <c r="A57" s="14"/>
      <c r="B57" s="14"/>
      <c r="C57" s="12" t="s">
        <v>483</v>
      </c>
      <c r="D57" s="133"/>
      <c r="E57" s="133"/>
      <c r="F57" s="49"/>
      <c r="G57" s="49"/>
      <c r="H57" s="12"/>
    </row>
    <row r="58" spans="1:8" s="148" customFormat="1" ht="19.5">
      <c r="A58" s="14" t="s">
        <v>168</v>
      </c>
      <c r="B58" s="14" t="s">
        <v>167</v>
      </c>
      <c r="C58" s="12" t="s">
        <v>484</v>
      </c>
      <c r="D58" s="133">
        <v>2000000</v>
      </c>
      <c r="E58" s="133">
        <v>1988000</v>
      </c>
      <c r="F58" s="49">
        <v>1988000</v>
      </c>
      <c r="G58" s="49">
        <f t="shared" si="0"/>
        <v>12000</v>
      </c>
      <c r="H58" s="12"/>
    </row>
    <row r="59" spans="1:8" s="148" customFormat="1" ht="19.5">
      <c r="A59" s="12"/>
      <c r="B59" s="12"/>
      <c r="C59" s="12" t="s">
        <v>485</v>
      </c>
      <c r="D59" s="133"/>
      <c r="E59" s="133">
        <v>0</v>
      </c>
      <c r="F59" s="49"/>
      <c r="G59" s="49"/>
      <c r="H59" s="12"/>
    </row>
    <row r="60" spans="1:8" s="148" customFormat="1" ht="19.5">
      <c r="A60" s="14" t="s">
        <v>168</v>
      </c>
      <c r="B60" s="14" t="s">
        <v>167</v>
      </c>
      <c r="C60" s="12" t="s">
        <v>486</v>
      </c>
      <c r="D60" s="133">
        <v>2000000</v>
      </c>
      <c r="E60" s="133">
        <v>1985000</v>
      </c>
      <c r="F60" s="49">
        <v>1985000</v>
      </c>
      <c r="G60" s="49">
        <f t="shared" si="0"/>
        <v>15000</v>
      </c>
      <c r="H60" s="12"/>
    </row>
    <row r="61" spans="1:8" s="148" customFormat="1" ht="19.5">
      <c r="A61" s="12"/>
      <c r="B61" s="12"/>
      <c r="C61" s="12" t="s">
        <v>487</v>
      </c>
      <c r="D61" s="133"/>
      <c r="E61" s="133">
        <v>0</v>
      </c>
      <c r="F61" s="49"/>
      <c r="G61" s="49"/>
      <c r="H61" s="12"/>
    </row>
    <row r="62" spans="1:8" s="148" customFormat="1" ht="19.5">
      <c r="A62" s="14" t="s">
        <v>168</v>
      </c>
      <c r="B62" s="14" t="s">
        <v>167</v>
      </c>
      <c r="C62" s="12" t="s">
        <v>488</v>
      </c>
      <c r="D62" s="133">
        <v>2000000</v>
      </c>
      <c r="E62" s="133">
        <v>1992000</v>
      </c>
      <c r="F62" s="49">
        <v>1992000</v>
      </c>
      <c r="G62" s="49">
        <f t="shared" si="0"/>
        <v>8000</v>
      </c>
      <c r="H62" s="12"/>
    </row>
    <row r="63" spans="1:8" s="148" customFormat="1" ht="19.5">
      <c r="A63" s="14"/>
      <c r="B63" s="12"/>
      <c r="C63" s="12" t="s">
        <v>489</v>
      </c>
      <c r="D63" s="133"/>
      <c r="E63" s="133">
        <v>0</v>
      </c>
      <c r="F63" s="49"/>
      <c r="G63" s="49"/>
      <c r="H63" s="12"/>
    </row>
    <row r="64" spans="1:8" s="148" customFormat="1" ht="19.5">
      <c r="A64" s="14" t="s">
        <v>168</v>
      </c>
      <c r="B64" s="14" t="s">
        <v>167</v>
      </c>
      <c r="C64" s="12" t="s">
        <v>490</v>
      </c>
      <c r="D64" s="133">
        <v>2000000</v>
      </c>
      <c r="E64" s="133">
        <v>1995999</v>
      </c>
      <c r="F64" s="49">
        <v>1995999</v>
      </c>
      <c r="G64" s="49">
        <f t="shared" si="0"/>
        <v>4001</v>
      </c>
      <c r="H64" s="12"/>
    </row>
    <row r="65" spans="1:8" s="148" customFormat="1" ht="19.5">
      <c r="A65" s="12"/>
      <c r="B65" s="12"/>
      <c r="C65" s="12" t="s">
        <v>491</v>
      </c>
      <c r="D65" s="133"/>
      <c r="E65" s="133">
        <v>0</v>
      </c>
      <c r="F65" s="49"/>
      <c r="G65" s="49"/>
      <c r="H65" s="12"/>
    </row>
    <row r="66" spans="1:8" s="148" customFormat="1" ht="19.5">
      <c r="A66" s="14" t="s">
        <v>168</v>
      </c>
      <c r="B66" s="14" t="s">
        <v>167</v>
      </c>
      <c r="C66" s="12" t="s">
        <v>492</v>
      </c>
      <c r="D66" s="133">
        <v>2000000</v>
      </c>
      <c r="E66" s="133">
        <v>1998000</v>
      </c>
      <c r="F66" s="49">
        <v>1998000</v>
      </c>
      <c r="G66" s="49">
        <f t="shared" si="0"/>
        <v>2000</v>
      </c>
      <c r="H66" s="12"/>
    </row>
    <row r="67" spans="1:8" s="148" customFormat="1" ht="19.5">
      <c r="A67" s="12"/>
      <c r="B67" s="12"/>
      <c r="C67" s="12" t="s">
        <v>493</v>
      </c>
      <c r="D67" s="133"/>
      <c r="E67" s="133">
        <v>0</v>
      </c>
      <c r="F67" s="49"/>
      <c r="G67" s="49"/>
      <c r="H67" s="12"/>
    </row>
    <row r="68" spans="1:8" s="148" customFormat="1" ht="19.5">
      <c r="A68" s="14" t="s">
        <v>168</v>
      </c>
      <c r="B68" s="14" t="s">
        <v>167</v>
      </c>
      <c r="C68" s="12" t="s">
        <v>494</v>
      </c>
      <c r="D68" s="133">
        <v>2000000</v>
      </c>
      <c r="E68" s="133">
        <v>1997000</v>
      </c>
      <c r="F68" s="49">
        <v>1997000</v>
      </c>
      <c r="G68" s="49">
        <f t="shared" si="0"/>
        <v>3000</v>
      </c>
      <c r="H68" s="12"/>
    </row>
    <row r="69" spans="1:8" s="148" customFormat="1" ht="19.5">
      <c r="A69" s="12"/>
      <c r="B69" s="12"/>
      <c r="C69" s="12" t="s">
        <v>495</v>
      </c>
      <c r="D69" s="133"/>
      <c r="E69" s="133">
        <v>0</v>
      </c>
      <c r="F69" s="49"/>
      <c r="G69" s="49"/>
      <c r="H69" s="12"/>
    </row>
    <row r="70" spans="1:8" s="148" customFormat="1" ht="19.5">
      <c r="A70" s="14" t="s">
        <v>168</v>
      </c>
      <c r="B70" s="14" t="s">
        <v>167</v>
      </c>
      <c r="C70" s="12" t="s">
        <v>496</v>
      </c>
      <c r="D70" s="133">
        <v>2000000</v>
      </c>
      <c r="E70" s="133">
        <v>1997000</v>
      </c>
      <c r="F70" s="49">
        <v>1997000</v>
      </c>
      <c r="G70" s="49">
        <f t="shared" si="0"/>
        <v>3000</v>
      </c>
      <c r="H70" s="12"/>
    </row>
    <row r="71" spans="1:8" s="148" customFormat="1" ht="19.5">
      <c r="A71" s="12"/>
      <c r="B71" s="12"/>
      <c r="C71" s="12" t="s">
        <v>497</v>
      </c>
      <c r="D71" s="133"/>
      <c r="E71" s="133">
        <v>0</v>
      </c>
      <c r="F71" s="49"/>
      <c r="G71" s="49"/>
      <c r="H71" s="12"/>
    </row>
    <row r="72" spans="1:8" s="148" customFormat="1" ht="19.5">
      <c r="A72" s="14" t="s">
        <v>168</v>
      </c>
      <c r="B72" s="14" t="s">
        <v>167</v>
      </c>
      <c r="C72" s="12" t="s">
        <v>498</v>
      </c>
      <c r="D72" s="133">
        <v>2000000</v>
      </c>
      <c r="E72" s="133">
        <v>1997800</v>
      </c>
      <c r="F72" s="49">
        <v>1997800</v>
      </c>
      <c r="G72" s="49">
        <f t="shared" si="0"/>
        <v>2200</v>
      </c>
      <c r="H72" s="12"/>
    </row>
    <row r="73" spans="1:8" s="148" customFormat="1" ht="19.5">
      <c r="A73" s="12"/>
      <c r="B73" s="12"/>
      <c r="C73" s="12" t="s">
        <v>499</v>
      </c>
      <c r="D73" s="133"/>
      <c r="E73" s="133">
        <v>0</v>
      </c>
      <c r="F73" s="49"/>
      <c r="G73" s="49"/>
      <c r="H73" s="12"/>
    </row>
    <row r="74" spans="1:8" s="148" customFormat="1" ht="19.5">
      <c r="A74" s="14" t="s">
        <v>168</v>
      </c>
      <c r="B74" s="14" t="s">
        <v>167</v>
      </c>
      <c r="C74" s="12" t="s">
        <v>500</v>
      </c>
      <c r="D74" s="133">
        <v>2000000</v>
      </c>
      <c r="E74" s="133">
        <v>1996000</v>
      </c>
      <c r="F74" s="49">
        <v>1996000</v>
      </c>
      <c r="G74" s="49">
        <f t="shared" si="0"/>
        <v>4000</v>
      </c>
      <c r="H74" s="12"/>
    </row>
    <row r="75" spans="1:8" s="148" customFormat="1" ht="19.5">
      <c r="A75" s="12"/>
      <c r="B75" s="12"/>
      <c r="C75" s="12" t="s">
        <v>501</v>
      </c>
      <c r="D75" s="133"/>
      <c r="E75" s="133">
        <v>0</v>
      </c>
      <c r="F75" s="49"/>
      <c r="G75" s="49"/>
      <c r="H75" s="12"/>
    </row>
    <row r="76" spans="1:8" s="148" customFormat="1" ht="19.5">
      <c r="A76" s="14" t="s">
        <v>168</v>
      </c>
      <c r="B76" s="14" t="s">
        <v>167</v>
      </c>
      <c r="C76" s="12" t="s">
        <v>502</v>
      </c>
      <c r="D76" s="133">
        <v>2000000</v>
      </c>
      <c r="E76" s="133">
        <v>1994800</v>
      </c>
      <c r="F76" s="49">
        <v>1994800</v>
      </c>
      <c r="G76" s="49">
        <f t="shared" si="0"/>
        <v>5200</v>
      </c>
      <c r="H76" s="12"/>
    </row>
    <row r="77" spans="1:8" s="148" customFormat="1" ht="19.5">
      <c r="A77" s="12"/>
      <c r="B77" s="12"/>
      <c r="C77" s="12" t="s">
        <v>503</v>
      </c>
      <c r="D77" s="133"/>
      <c r="E77" s="133">
        <v>0</v>
      </c>
      <c r="F77" s="49"/>
      <c r="G77" s="49"/>
      <c r="H77" s="12"/>
    </row>
    <row r="78" spans="1:8" s="148" customFormat="1" ht="19.5">
      <c r="A78" s="14" t="s">
        <v>168</v>
      </c>
      <c r="B78" s="14" t="s">
        <v>167</v>
      </c>
      <c r="C78" s="12" t="s">
        <v>504</v>
      </c>
      <c r="D78" s="133">
        <v>2000000</v>
      </c>
      <c r="E78" s="133">
        <v>1981000</v>
      </c>
      <c r="F78" s="49">
        <v>1981000</v>
      </c>
      <c r="G78" s="49">
        <f t="shared" si="0"/>
        <v>19000</v>
      </c>
      <c r="H78" s="12"/>
    </row>
    <row r="79" spans="1:8" s="148" customFormat="1" ht="19.5">
      <c r="A79" s="51"/>
      <c r="B79" s="51"/>
      <c r="C79" s="43" t="s">
        <v>505</v>
      </c>
      <c r="D79" s="135"/>
      <c r="E79" s="135"/>
      <c r="F79" s="50"/>
      <c r="G79" s="50"/>
      <c r="H79" s="43"/>
    </row>
    <row r="80" spans="1:8" s="148" customFormat="1" ht="19.5">
      <c r="A80" s="14" t="s">
        <v>168</v>
      </c>
      <c r="B80" s="14" t="s">
        <v>167</v>
      </c>
      <c r="C80" s="12" t="s">
        <v>506</v>
      </c>
      <c r="D80" s="133">
        <v>2000000</v>
      </c>
      <c r="E80" s="133">
        <v>1983000</v>
      </c>
      <c r="F80" s="49">
        <v>1983000</v>
      </c>
      <c r="G80" s="49">
        <f t="shared" si="0"/>
        <v>17000</v>
      </c>
      <c r="H80" s="12"/>
    </row>
    <row r="81" spans="1:8" s="148" customFormat="1" ht="19.5">
      <c r="A81" s="12"/>
      <c r="B81" s="12"/>
      <c r="C81" s="12" t="s">
        <v>507</v>
      </c>
      <c r="D81" s="133"/>
      <c r="E81" s="133">
        <v>0</v>
      </c>
      <c r="F81" s="49"/>
      <c r="G81" s="49"/>
      <c r="H81" s="12"/>
    </row>
    <row r="82" spans="1:8" s="148" customFormat="1" ht="19.5">
      <c r="A82" s="14" t="s">
        <v>168</v>
      </c>
      <c r="B82" s="14" t="s">
        <v>167</v>
      </c>
      <c r="C82" s="12" t="s">
        <v>508</v>
      </c>
      <c r="D82" s="133">
        <v>2000000</v>
      </c>
      <c r="E82" s="133">
        <v>1998000</v>
      </c>
      <c r="F82" s="49">
        <v>1998000</v>
      </c>
      <c r="G82" s="49">
        <f t="shared" si="0"/>
        <v>2000</v>
      </c>
      <c r="H82" s="12"/>
    </row>
    <row r="83" spans="1:8" s="148" customFormat="1" ht="19.5">
      <c r="A83" s="12"/>
      <c r="B83" s="12"/>
      <c r="C83" s="12" t="s">
        <v>509</v>
      </c>
      <c r="D83" s="133"/>
      <c r="E83" s="133">
        <v>0</v>
      </c>
      <c r="F83" s="49"/>
      <c r="G83" s="49"/>
      <c r="H83" s="12"/>
    </row>
    <row r="84" spans="1:8" s="148" customFormat="1" ht="19.5">
      <c r="A84" s="14" t="s">
        <v>168</v>
      </c>
      <c r="B84" s="14" t="s">
        <v>167</v>
      </c>
      <c r="C84" s="12" t="s">
        <v>510</v>
      </c>
      <c r="D84" s="133">
        <v>2000000</v>
      </c>
      <c r="E84" s="133">
        <v>1999500</v>
      </c>
      <c r="F84" s="49">
        <v>1999500</v>
      </c>
      <c r="G84" s="49">
        <f t="shared" si="0"/>
        <v>500</v>
      </c>
      <c r="H84" s="12"/>
    </row>
    <row r="85" spans="1:8" s="148" customFormat="1" ht="19.5">
      <c r="A85" s="12"/>
      <c r="B85" s="12"/>
      <c r="C85" s="12" t="s">
        <v>511</v>
      </c>
      <c r="D85" s="133"/>
      <c r="E85" s="133">
        <v>0</v>
      </c>
      <c r="F85" s="49"/>
      <c r="G85" s="49"/>
      <c r="H85" s="12"/>
    </row>
    <row r="86" spans="1:8" s="148" customFormat="1" ht="19.5">
      <c r="A86" s="14" t="s">
        <v>168</v>
      </c>
      <c r="B86" s="14" t="s">
        <v>167</v>
      </c>
      <c r="C86" s="12" t="s">
        <v>512</v>
      </c>
      <c r="D86" s="133">
        <v>2000000</v>
      </c>
      <c r="E86" s="133">
        <v>1998000</v>
      </c>
      <c r="F86" s="49">
        <v>1998000</v>
      </c>
      <c r="G86" s="49">
        <f t="shared" si="0"/>
        <v>2000</v>
      </c>
      <c r="H86" s="12"/>
    </row>
    <row r="87" spans="1:8" s="148" customFormat="1" ht="19.5">
      <c r="A87" s="12"/>
      <c r="B87" s="12"/>
      <c r="C87" s="12" t="s">
        <v>513</v>
      </c>
      <c r="D87" s="133"/>
      <c r="E87" s="133">
        <v>0</v>
      </c>
      <c r="F87" s="49"/>
      <c r="G87" s="49"/>
      <c r="H87" s="12"/>
    </row>
    <row r="88" spans="1:8" s="148" customFormat="1" ht="19.5">
      <c r="A88" s="14" t="s">
        <v>168</v>
      </c>
      <c r="B88" s="14" t="s">
        <v>167</v>
      </c>
      <c r="C88" s="12" t="s">
        <v>514</v>
      </c>
      <c r="D88" s="133">
        <v>2000000</v>
      </c>
      <c r="E88" s="133">
        <v>1998000</v>
      </c>
      <c r="F88" s="49">
        <v>1998000</v>
      </c>
      <c r="G88" s="49">
        <f t="shared" si="0"/>
        <v>2000</v>
      </c>
      <c r="H88" s="12"/>
    </row>
    <row r="89" spans="1:8" s="148" customFormat="1" ht="19.5">
      <c r="A89" s="12"/>
      <c r="B89" s="12"/>
      <c r="C89" s="12" t="s">
        <v>515</v>
      </c>
      <c r="D89" s="133"/>
      <c r="E89" s="133">
        <v>0</v>
      </c>
      <c r="F89" s="49"/>
      <c r="G89" s="49"/>
      <c r="H89" s="12"/>
    </row>
    <row r="90" spans="1:8" s="148" customFormat="1" ht="19.5">
      <c r="A90" s="14" t="s">
        <v>168</v>
      </c>
      <c r="B90" s="14" t="s">
        <v>167</v>
      </c>
      <c r="C90" s="12" t="s">
        <v>516</v>
      </c>
      <c r="D90" s="133">
        <v>2000000</v>
      </c>
      <c r="E90" s="133">
        <v>1998000</v>
      </c>
      <c r="F90" s="49">
        <v>1998000</v>
      </c>
      <c r="G90" s="49">
        <f aca="true" t="shared" si="1" ref="G90:G112">D90-F90</f>
        <v>2000</v>
      </c>
      <c r="H90" s="12"/>
    </row>
    <row r="91" spans="1:8" s="148" customFormat="1" ht="19.5">
      <c r="A91" s="12"/>
      <c r="B91" s="12"/>
      <c r="C91" s="136" t="s">
        <v>517</v>
      </c>
      <c r="D91" s="133"/>
      <c r="E91" s="133">
        <v>0</v>
      </c>
      <c r="F91" s="49"/>
      <c r="G91" s="49"/>
      <c r="H91" s="12"/>
    </row>
    <row r="92" spans="1:8" s="148" customFormat="1" ht="19.5">
      <c r="A92" s="14" t="s">
        <v>168</v>
      </c>
      <c r="B92" s="14" t="s">
        <v>167</v>
      </c>
      <c r="C92" s="12" t="s">
        <v>518</v>
      </c>
      <c r="D92" s="133">
        <v>2000000</v>
      </c>
      <c r="E92" s="133">
        <v>1997000</v>
      </c>
      <c r="F92" s="49">
        <v>1997000</v>
      </c>
      <c r="G92" s="49">
        <f t="shared" si="1"/>
        <v>3000</v>
      </c>
      <c r="H92" s="12"/>
    </row>
    <row r="93" spans="1:8" s="148" customFormat="1" ht="19.5">
      <c r="A93" s="12"/>
      <c r="B93" s="12"/>
      <c r="C93" s="12" t="s">
        <v>519</v>
      </c>
      <c r="D93" s="133"/>
      <c r="E93" s="133">
        <v>0</v>
      </c>
      <c r="F93" s="49"/>
      <c r="G93" s="49"/>
      <c r="H93" s="12"/>
    </row>
    <row r="94" spans="1:8" s="148" customFormat="1" ht="19.5">
      <c r="A94" s="14" t="s">
        <v>168</v>
      </c>
      <c r="B94" s="14" t="s">
        <v>167</v>
      </c>
      <c r="C94" s="12" t="s">
        <v>520</v>
      </c>
      <c r="D94" s="133">
        <v>2000000</v>
      </c>
      <c r="E94" s="133">
        <v>1997000</v>
      </c>
      <c r="F94" s="49">
        <v>1997000</v>
      </c>
      <c r="G94" s="49">
        <f t="shared" si="1"/>
        <v>3000</v>
      </c>
      <c r="H94" s="12"/>
    </row>
    <row r="95" spans="1:8" s="148" customFormat="1" ht="19.5">
      <c r="A95" s="12"/>
      <c r="B95" s="12"/>
      <c r="C95" s="12" t="s">
        <v>521</v>
      </c>
      <c r="D95" s="133"/>
      <c r="E95" s="133">
        <v>0</v>
      </c>
      <c r="F95" s="49"/>
      <c r="G95" s="49"/>
      <c r="H95" s="12"/>
    </row>
    <row r="96" spans="1:8" s="148" customFormat="1" ht="19.5">
      <c r="A96" s="14" t="s">
        <v>168</v>
      </c>
      <c r="B96" s="14" t="s">
        <v>167</v>
      </c>
      <c r="C96" s="12" t="s">
        <v>201</v>
      </c>
      <c r="D96" s="133">
        <v>2000000</v>
      </c>
      <c r="E96" s="133">
        <v>1997500</v>
      </c>
      <c r="F96" s="49">
        <v>1997500</v>
      </c>
      <c r="G96" s="49">
        <f t="shared" si="1"/>
        <v>2500</v>
      </c>
      <c r="H96" s="12"/>
    </row>
    <row r="97" spans="1:8" s="148" customFormat="1" ht="19.5">
      <c r="A97" s="12"/>
      <c r="B97" s="12"/>
      <c r="C97" s="12" t="s">
        <v>522</v>
      </c>
      <c r="D97" s="133"/>
      <c r="E97" s="133">
        <v>0</v>
      </c>
      <c r="F97" s="49"/>
      <c r="G97" s="49"/>
      <c r="H97" s="12"/>
    </row>
    <row r="98" spans="1:8" s="148" customFormat="1" ht="19.5">
      <c r="A98" s="14" t="s">
        <v>168</v>
      </c>
      <c r="B98" s="14" t="s">
        <v>167</v>
      </c>
      <c r="C98" s="12" t="s">
        <v>201</v>
      </c>
      <c r="D98" s="133">
        <v>2000000</v>
      </c>
      <c r="E98" s="133">
        <v>1997000</v>
      </c>
      <c r="F98" s="49">
        <v>1997000</v>
      </c>
      <c r="G98" s="49">
        <f t="shared" si="1"/>
        <v>3000</v>
      </c>
      <c r="H98" s="12"/>
    </row>
    <row r="99" spans="1:8" s="148" customFormat="1" ht="19.5">
      <c r="A99" s="12"/>
      <c r="B99" s="12"/>
      <c r="C99" s="12" t="s">
        <v>523</v>
      </c>
      <c r="D99" s="133"/>
      <c r="E99" s="133">
        <v>0</v>
      </c>
      <c r="F99" s="49"/>
      <c r="G99" s="49"/>
      <c r="H99" s="12"/>
    </row>
    <row r="100" spans="1:8" s="148" customFormat="1" ht="19.5">
      <c r="A100" s="14" t="s">
        <v>168</v>
      </c>
      <c r="B100" s="14" t="s">
        <v>167</v>
      </c>
      <c r="C100" s="12" t="s">
        <v>201</v>
      </c>
      <c r="D100" s="133">
        <v>2000000</v>
      </c>
      <c r="E100" s="133">
        <v>1995000</v>
      </c>
      <c r="F100" s="49">
        <v>1995000</v>
      </c>
      <c r="G100" s="49">
        <f t="shared" si="1"/>
        <v>5000</v>
      </c>
      <c r="H100" s="12"/>
    </row>
    <row r="101" spans="1:8" s="148" customFormat="1" ht="19.5">
      <c r="A101" s="12"/>
      <c r="B101" s="12"/>
      <c r="C101" s="12" t="s">
        <v>244</v>
      </c>
      <c r="D101" s="133"/>
      <c r="E101" s="133">
        <v>0</v>
      </c>
      <c r="F101" s="49"/>
      <c r="G101" s="49"/>
      <c r="H101" s="12"/>
    </row>
    <row r="102" spans="1:8" s="148" customFormat="1" ht="19.5">
      <c r="A102" s="14" t="s">
        <v>168</v>
      </c>
      <c r="B102" s="14" t="s">
        <v>167</v>
      </c>
      <c r="C102" s="12" t="s">
        <v>201</v>
      </c>
      <c r="D102" s="133">
        <v>2000000</v>
      </c>
      <c r="E102" s="133">
        <v>1998000</v>
      </c>
      <c r="F102" s="49">
        <v>1998000</v>
      </c>
      <c r="G102" s="49">
        <f t="shared" si="1"/>
        <v>2000</v>
      </c>
      <c r="H102" s="12"/>
    </row>
    <row r="103" spans="1:8" s="148" customFormat="1" ht="19.5">
      <c r="A103" s="12"/>
      <c r="B103" s="12"/>
      <c r="C103" s="12" t="s">
        <v>246</v>
      </c>
      <c r="D103" s="133"/>
      <c r="E103" s="133">
        <v>0</v>
      </c>
      <c r="F103" s="49"/>
      <c r="G103" s="49"/>
      <c r="H103" s="12"/>
    </row>
    <row r="104" spans="1:8" s="148" customFormat="1" ht="19.5">
      <c r="A104" s="14" t="s">
        <v>168</v>
      </c>
      <c r="B104" s="14" t="s">
        <v>167</v>
      </c>
      <c r="C104" s="40" t="s">
        <v>201</v>
      </c>
      <c r="D104" s="133">
        <v>2000000</v>
      </c>
      <c r="E104" s="133">
        <v>1998000</v>
      </c>
      <c r="F104" s="49">
        <v>1998000</v>
      </c>
      <c r="G104" s="49">
        <f t="shared" si="1"/>
        <v>2000</v>
      </c>
      <c r="H104" s="12"/>
    </row>
    <row r="105" spans="1:8" s="148" customFormat="1" ht="19.5">
      <c r="A105" s="43"/>
      <c r="B105" s="43"/>
      <c r="C105" s="43" t="s">
        <v>524</v>
      </c>
      <c r="D105" s="135"/>
      <c r="E105" s="135">
        <v>0</v>
      </c>
      <c r="F105" s="50"/>
      <c r="G105" s="50"/>
      <c r="H105" s="43"/>
    </row>
    <row r="106" spans="1:8" s="148" customFormat="1" ht="19.5">
      <c r="A106" s="14" t="s">
        <v>168</v>
      </c>
      <c r="B106" s="14" t="s">
        <v>167</v>
      </c>
      <c r="C106" s="12" t="s">
        <v>201</v>
      </c>
      <c r="D106" s="133">
        <v>2000000</v>
      </c>
      <c r="E106" s="133">
        <v>1995000</v>
      </c>
      <c r="F106" s="49">
        <v>1995000</v>
      </c>
      <c r="G106" s="49">
        <f t="shared" si="1"/>
        <v>5000</v>
      </c>
      <c r="H106" s="12"/>
    </row>
    <row r="107" spans="1:8" s="148" customFormat="1" ht="19.5">
      <c r="A107" s="12"/>
      <c r="B107" s="12"/>
      <c r="C107" s="12" t="s">
        <v>525</v>
      </c>
      <c r="D107" s="133"/>
      <c r="E107" s="133">
        <v>0</v>
      </c>
      <c r="F107" s="49"/>
      <c r="G107" s="49"/>
      <c r="H107" s="12"/>
    </row>
    <row r="108" spans="1:8" s="148" customFormat="1" ht="19.5">
      <c r="A108" s="14" t="s">
        <v>168</v>
      </c>
      <c r="B108" s="14" t="s">
        <v>167</v>
      </c>
      <c r="C108" s="12" t="s">
        <v>201</v>
      </c>
      <c r="D108" s="133">
        <v>2000000</v>
      </c>
      <c r="E108" s="133">
        <v>1995000</v>
      </c>
      <c r="F108" s="49">
        <v>1995000</v>
      </c>
      <c r="G108" s="49">
        <f t="shared" si="1"/>
        <v>5000</v>
      </c>
      <c r="H108" s="12"/>
    </row>
    <row r="109" spans="1:8" s="148" customFormat="1" ht="19.5">
      <c r="A109" s="12"/>
      <c r="B109" s="12"/>
      <c r="C109" s="12" t="s">
        <v>526</v>
      </c>
      <c r="D109" s="133"/>
      <c r="E109" s="133">
        <v>0</v>
      </c>
      <c r="F109" s="49"/>
      <c r="G109" s="49"/>
      <c r="H109" s="12"/>
    </row>
    <row r="110" spans="1:8" s="148" customFormat="1" ht="19.5">
      <c r="A110" s="14" t="s">
        <v>168</v>
      </c>
      <c r="B110" s="14" t="s">
        <v>167</v>
      </c>
      <c r="C110" s="12" t="s">
        <v>206</v>
      </c>
      <c r="D110" s="133">
        <v>2000000</v>
      </c>
      <c r="E110" s="133">
        <v>1995000</v>
      </c>
      <c r="F110" s="49">
        <v>1995000</v>
      </c>
      <c r="G110" s="49">
        <f t="shared" si="1"/>
        <v>5000</v>
      </c>
      <c r="H110" s="12"/>
    </row>
    <row r="111" spans="1:8" s="148" customFormat="1" ht="19.5">
      <c r="A111" s="12"/>
      <c r="B111" s="12"/>
      <c r="C111" s="12" t="s">
        <v>527</v>
      </c>
      <c r="D111" s="133"/>
      <c r="E111" s="133">
        <v>0</v>
      </c>
      <c r="F111" s="49"/>
      <c r="G111" s="49"/>
      <c r="H111" s="12"/>
    </row>
    <row r="112" spans="1:8" s="148" customFormat="1" ht="19.5">
      <c r="A112" s="14" t="s">
        <v>168</v>
      </c>
      <c r="B112" s="14" t="s">
        <v>167</v>
      </c>
      <c r="C112" s="12" t="s">
        <v>201</v>
      </c>
      <c r="D112" s="133">
        <v>2000000</v>
      </c>
      <c r="E112" s="133">
        <v>1996000</v>
      </c>
      <c r="F112" s="49">
        <v>1996000</v>
      </c>
      <c r="G112" s="49">
        <f t="shared" si="1"/>
        <v>4000</v>
      </c>
      <c r="H112" s="12"/>
    </row>
    <row r="113" spans="1:8" s="148" customFormat="1" ht="19.5">
      <c r="A113" s="12"/>
      <c r="B113" s="12"/>
      <c r="C113" s="12" t="s">
        <v>528</v>
      </c>
      <c r="D113" s="133"/>
      <c r="E113" s="133"/>
      <c r="F113" s="12"/>
      <c r="G113" s="12"/>
      <c r="H113" s="12"/>
    </row>
    <row r="114" spans="1:8" s="148" customFormat="1" ht="19.5">
      <c r="A114" s="14" t="s">
        <v>168</v>
      </c>
      <c r="B114" s="14" t="s">
        <v>167</v>
      </c>
      <c r="C114" s="12" t="s">
        <v>201</v>
      </c>
      <c r="D114" s="133">
        <v>2000000</v>
      </c>
      <c r="E114" s="133">
        <v>1998000</v>
      </c>
      <c r="F114" s="133">
        <v>1998000</v>
      </c>
      <c r="G114" s="49">
        <f>D114-F114</f>
        <v>2000</v>
      </c>
      <c r="H114" s="49"/>
    </row>
    <row r="115" spans="1:8" s="148" customFormat="1" ht="19.5">
      <c r="A115" s="12"/>
      <c r="B115" s="41"/>
      <c r="C115" s="12" t="s">
        <v>529</v>
      </c>
      <c r="D115" s="133"/>
      <c r="E115" s="133"/>
      <c r="F115" s="12"/>
      <c r="G115" s="12"/>
      <c r="H115" s="49"/>
    </row>
    <row r="116" spans="1:8" s="148" customFormat="1" ht="19.5">
      <c r="A116" s="14" t="s">
        <v>168</v>
      </c>
      <c r="B116" s="14" t="s">
        <v>167</v>
      </c>
      <c r="C116" s="12" t="s">
        <v>201</v>
      </c>
      <c r="D116" s="133">
        <v>2000000</v>
      </c>
      <c r="E116" s="133">
        <v>1997000</v>
      </c>
      <c r="F116" s="133">
        <v>1997000</v>
      </c>
      <c r="G116" s="49">
        <f>D116-F116</f>
        <v>3000</v>
      </c>
      <c r="H116" s="49"/>
    </row>
    <row r="117" spans="1:8" s="148" customFormat="1" ht="19.5">
      <c r="A117" s="12"/>
      <c r="B117" s="41"/>
      <c r="C117" s="12" t="s">
        <v>530</v>
      </c>
      <c r="D117" s="133"/>
      <c r="E117" s="133"/>
      <c r="F117" s="133"/>
      <c r="G117" s="12"/>
      <c r="H117" s="49"/>
    </row>
    <row r="118" spans="1:8" s="148" customFormat="1" ht="19.5">
      <c r="A118" s="14" t="s">
        <v>168</v>
      </c>
      <c r="B118" s="14" t="s">
        <v>167</v>
      </c>
      <c r="C118" s="12" t="s">
        <v>201</v>
      </c>
      <c r="D118" s="133">
        <v>1910000</v>
      </c>
      <c r="E118" s="133">
        <v>1898000</v>
      </c>
      <c r="F118" s="133">
        <v>1898000</v>
      </c>
      <c r="G118" s="49">
        <f>D118-F118</f>
        <v>12000</v>
      </c>
      <c r="H118" s="49"/>
    </row>
    <row r="119" spans="1:8" s="148" customFormat="1" ht="19.5">
      <c r="A119" s="12"/>
      <c r="B119" s="41"/>
      <c r="C119" s="12" t="s">
        <v>531</v>
      </c>
      <c r="D119" s="133"/>
      <c r="E119" s="133"/>
      <c r="F119" s="133"/>
      <c r="G119" s="12"/>
      <c r="H119" s="49"/>
    </row>
    <row r="120" spans="1:8" s="148" customFormat="1" ht="19.5">
      <c r="A120" s="14" t="s">
        <v>168</v>
      </c>
      <c r="B120" s="14" t="s">
        <v>167</v>
      </c>
      <c r="C120" s="12" t="s">
        <v>201</v>
      </c>
      <c r="D120" s="133">
        <v>2000000</v>
      </c>
      <c r="E120" s="133">
        <v>1998000</v>
      </c>
      <c r="F120" s="133">
        <v>1998000</v>
      </c>
      <c r="G120" s="49">
        <f>D120-F120</f>
        <v>2000</v>
      </c>
      <c r="H120" s="49"/>
    </row>
    <row r="121" spans="1:8" s="148" customFormat="1" ht="19.5">
      <c r="A121" s="14"/>
      <c r="B121" s="14"/>
      <c r="C121" s="12" t="s">
        <v>532</v>
      </c>
      <c r="D121" s="133"/>
      <c r="E121" s="133"/>
      <c r="F121" s="133"/>
      <c r="G121" s="12"/>
      <c r="H121" s="49"/>
    </row>
    <row r="122" spans="1:8" s="148" customFormat="1" ht="19.5">
      <c r="A122" s="14" t="s">
        <v>168</v>
      </c>
      <c r="B122" s="14" t="s">
        <v>167</v>
      </c>
      <c r="C122" s="12" t="s">
        <v>206</v>
      </c>
      <c r="D122" s="133">
        <v>2000000</v>
      </c>
      <c r="E122" s="133">
        <v>1998000</v>
      </c>
      <c r="F122" s="133">
        <v>1998000</v>
      </c>
      <c r="G122" s="49">
        <f>D122-F122</f>
        <v>2000</v>
      </c>
      <c r="H122" s="49"/>
    </row>
    <row r="123" spans="1:8" s="148" customFormat="1" ht="19.5">
      <c r="A123" s="12"/>
      <c r="B123" s="41"/>
      <c r="C123" s="12" t="s">
        <v>533</v>
      </c>
      <c r="D123" s="133"/>
      <c r="E123" s="133"/>
      <c r="F123" s="133"/>
      <c r="G123" s="12"/>
      <c r="H123" s="49"/>
    </row>
    <row r="124" spans="1:8" s="148" customFormat="1" ht="19.5">
      <c r="A124" s="14" t="s">
        <v>168</v>
      </c>
      <c r="B124" s="14" t="s">
        <v>167</v>
      </c>
      <c r="C124" s="12" t="s">
        <v>201</v>
      </c>
      <c r="D124" s="133">
        <v>2000000</v>
      </c>
      <c r="E124" s="133">
        <v>1998000</v>
      </c>
      <c r="F124" s="133">
        <v>1998000</v>
      </c>
      <c r="G124" s="49">
        <f>D124-F124</f>
        <v>2000</v>
      </c>
      <c r="H124" s="49"/>
    </row>
    <row r="125" spans="1:8" s="148" customFormat="1" ht="19.5">
      <c r="A125" s="12"/>
      <c r="B125" s="41"/>
      <c r="C125" s="12" t="s">
        <v>534</v>
      </c>
      <c r="D125" s="133"/>
      <c r="E125" s="133"/>
      <c r="F125" s="133"/>
      <c r="G125" s="12"/>
      <c r="H125" s="49"/>
    </row>
    <row r="126" spans="1:8" s="148" customFormat="1" ht="19.5">
      <c r="A126" s="14" t="s">
        <v>168</v>
      </c>
      <c r="B126" s="14" t="s">
        <v>167</v>
      </c>
      <c r="C126" s="12" t="s">
        <v>207</v>
      </c>
      <c r="D126" s="133">
        <v>1090000</v>
      </c>
      <c r="E126" s="133">
        <v>1088000</v>
      </c>
      <c r="F126" s="133">
        <v>1088000</v>
      </c>
      <c r="G126" s="49">
        <f>D126-F126</f>
        <v>2000</v>
      </c>
      <c r="H126" s="49"/>
    </row>
    <row r="127" spans="1:8" s="148" customFormat="1" ht="19.5">
      <c r="A127" s="12"/>
      <c r="B127" s="41"/>
      <c r="C127" s="12" t="s">
        <v>535</v>
      </c>
      <c r="D127" s="133"/>
      <c r="E127" s="133"/>
      <c r="F127" s="133"/>
      <c r="G127" s="12"/>
      <c r="H127" s="49"/>
    </row>
    <row r="128" spans="1:8" s="148" customFormat="1" ht="19.5">
      <c r="A128" s="14" t="s">
        <v>168</v>
      </c>
      <c r="B128" s="14" t="s">
        <v>167</v>
      </c>
      <c r="C128" s="12" t="s">
        <v>206</v>
      </c>
      <c r="D128" s="133">
        <v>2000000</v>
      </c>
      <c r="E128" s="133">
        <v>1995000</v>
      </c>
      <c r="F128" s="133">
        <v>1995000</v>
      </c>
      <c r="G128" s="49">
        <f>D128-F128</f>
        <v>5000</v>
      </c>
      <c r="H128" s="49"/>
    </row>
    <row r="129" spans="1:8" s="148" customFormat="1" ht="19.5">
      <c r="A129" s="12"/>
      <c r="B129" s="41"/>
      <c r="C129" s="12" t="s">
        <v>536</v>
      </c>
      <c r="D129" s="133"/>
      <c r="E129" s="133"/>
      <c r="F129" s="133"/>
      <c r="G129" s="12"/>
      <c r="H129" s="49"/>
    </row>
    <row r="130" spans="1:8" s="148" customFormat="1" ht="19.5">
      <c r="A130" s="14" t="s">
        <v>168</v>
      </c>
      <c r="B130" s="14" t="s">
        <v>167</v>
      </c>
      <c r="C130" s="12" t="s">
        <v>206</v>
      </c>
      <c r="D130" s="132">
        <v>2000000</v>
      </c>
      <c r="E130" s="133">
        <v>1995000</v>
      </c>
      <c r="F130" s="132">
        <v>1995000</v>
      </c>
      <c r="G130" s="49">
        <f>D130-F130</f>
        <v>5000</v>
      </c>
      <c r="H130" s="49"/>
    </row>
    <row r="131" spans="1:8" s="148" customFormat="1" ht="19.5">
      <c r="A131" s="43"/>
      <c r="B131" s="137"/>
      <c r="C131" s="43" t="s">
        <v>537</v>
      </c>
      <c r="D131" s="138"/>
      <c r="E131" s="135"/>
      <c r="F131" s="138"/>
      <c r="G131" s="43"/>
      <c r="H131" s="50"/>
    </row>
    <row r="132" spans="1:8" s="148" customFormat="1" ht="19.5">
      <c r="A132" s="14" t="s">
        <v>168</v>
      </c>
      <c r="B132" s="14" t="s">
        <v>167</v>
      </c>
      <c r="C132" s="12" t="s">
        <v>206</v>
      </c>
      <c r="D132" s="132">
        <v>2000000</v>
      </c>
      <c r="E132" s="139">
        <v>1995000</v>
      </c>
      <c r="F132" s="132">
        <v>1995000</v>
      </c>
      <c r="G132" s="49">
        <f>D132-F132</f>
        <v>5000</v>
      </c>
      <c r="H132" s="49"/>
    </row>
    <row r="133" spans="1:8" s="148" customFormat="1" ht="19.5">
      <c r="A133" s="12"/>
      <c r="B133" s="41"/>
      <c r="C133" s="12" t="s">
        <v>538</v>
      </c>
      <c r="D133" s="132"/>
      <c r="E133" s="133"/>
      <c r="F133" s="132"/>
      <c r="G133" s="12"/>
      <c r="H133" s="49"/>
    </row>
    <row r="134" spans="1:8" s="148" customFormat="1" ht="19.5">
      <c r="A134" s="14" t="s">
        <v>168</v>
      </c>
      <c r="B134" s="14" t="s">
        <v>167</v>
      </c>
      <c r="C134" s="12" t="s">
        <v>206</v>
      </c>
      <c r="D134" s="132">
        <v>2000000</v>
      </c>
      <c r="E134" s="133">
        <v>1995000</v>
      </c>
      <c r="F134" s="132">
        <v>1995000</v>
      </c>
      <c r="G134" s="49">
        <f>D134-F134</f>
        <v>5000</v>
      </c>
      <c r="H134" s="49"/>
    </row>
    <row r="135" spans="1:8" s="148" customFormat="1" ht="19.5">
      <c r="A135" s="12"/>
      <c r="B135" s="41"/>
      <c r="C135" s="12" t="s">
        <v>539</v>
      </c>
      <c r="D135" s="132"/>
      <c r="E135" s="133"/>
      <c r="F135" s="132"/>
      <c r="G135" s="12"/>
      <c r="H135" s="49"/>
    </row>
    <row r="136" spans="1:8" s="148" customFormat="1" ht="19.5">
      <c r="A136" s="14" t="s">
        <v>168</v>
      </c>
      <c r="B136" s="14" t="s">
        <v>167</v>
      </c>
      <c r="C136" s="12" t="s">
        <v>206</v>
      </c>
      <c r="D136" s="132">
        <v>2000000</v>
      </c>
      <c r="E136" s="133">
        <v>1995000</v>
      </c>
      <c r="F136" s="132">
        <v>1995000</v>
      </c>
      <c r="G136" s="49">
        <f>D136-F136</f>
        <v>5000</v>
      </c>
      <c r="H136" s="49"/>
    </row>
    <row r="137" spans="1:8" s="148" customFormat="1" ht="19.5">
      <c r="A137" s="12"/>
      <c r="B137" s="41"/>
      <c r="C137" s="12" t="s">
        <v>540</v>
      </c>
      <c r="D137" s="132"/>
      <c r="E137" s="133"/>
      <c r="F137" s="132"/>
      <c r="G137" s="12"/>
      <c r="H137" s="49"/>
    </row>
    <row r="138" spans="1:8" s="148" customFormat="1" ht="19.5">
      <c r="A138" s="12" t="s">
        <v>168</v>
      </c>
      <c r="B138" s="41" t="s">
        <v>167</v>
      </c>
      <c r="C138" s="12" t="s">
        <v>206</v>
      </c>
      <c r="D138" s="132">
        <v>2000000</v>
      </c>
      <c r="E138" s="133">
        <v>0</v>
      </c>
      <c r="F138" s="132">
        <v>0</v>
      </c>
      <c r="G138" s="13">
        <v>2000000</v>
      </c>
      <c r="H138" s="49"/>
    </row>
    <row r="139" spans="1:8" s="148" customFormat="1" ht="19.5">
      <c r="A139" s="12"/>
      <c r="B139" s="41"/>
      <c r="C139" s="12" t="s">
        <v>545</v>
      </c>
      <c r="D139" s="132"/>
      <c r="E139" s="133"/>
      <c r="F139" s="132"/>
      <c r="G139" s="12"/>
      <c r="H139" s="49"/>
    </row>
    <row r="140" spans="1:8" s="148" customFormat="1" ht="19.5">
      <c r="A140" s="14" t="s">
        <v>168</v>
      </c>
      <c r="B140" s="14" t="s">
        <v>167</v>
      </c>
      <c r="C140" s="12" t="s">
        <v>541</v>
      </c>
      <c r="D140" s="132">
        <v>1000000</v>
      </c>
      <c r="E140" s="133">
        <v>995999</v>
      </c>
      <c r="F140" s="132">
        <v>995999</v>
      </c>
      <c r="G140" s="49">
        <f>D140-F140</f>
        <v>4001</v>
      </c>
      <c r="H140" s="49"/>
    </row>
    <row r="141" spans="1:8" s="148" customFormat="1" ht="19.5">
      <c r="A141" s="14"/>
      <c r="B141" s="14"/>
      <c r="C141" s="12" t="s">
        <v>542</v>
      </c>
      <c r="D141" s="132"/>
      <c r="E141" s="133"/>
      <c r="F141" s="132"/>
      <c r="G141" s="12"/>
      <c r="H141" s="49"/>
    </row>
    <row r="142" spans="1:8" s="148" customFormat="1" ht="19.5">
      <c r="A142" s="14" t="s">
        <v>168</v>
      </c>
      <c r="B142" s="14" t="s">
        <v>167</v>
      </c>
      <c r="C142" s="12" t="s">
        <v>543</v>
      </c>
      <c r="D142" s="132">
        <v>2000000</v>
      </c>
      <c r="E142" s="133">
        <v>1947000</v>
      </c>
      <c r="F142" s="132">
        <v>1947000</v>
      </c>
      <c r="G142" s="49">
        <f>D142-F142</f>
        <v>53000</v>
      </c>
      <c r="H142" s="49"/>
    </row>
    <row r="143" spans="1:8" s="148" customFormat="1" ht="19.5">
      <c r="A143" s="43"/>
      <c r="B143" s="8"/>
      <c r="C143" s="12" t="s">
        <v>544</v>
      </c>
      <c r="D143" s="134"/>
      <c r="E143" s="133"/>
      <c r="F143" s="8"/>
      <c r="G143" s="12"/>
      <c r="H143" s="49"/>
    </row>
    <row r="144" spans="1:8" s="148" customFormat="1" ht="19.5">
      <c r="A144" s="376" t="s">
        <v>23</v>
      </c>
      <c r="B144" s="389"/>
      <c r="C144" s="377"/>
      <c r="D144" s="140">
        <f>SUM(D8:D143)</f>
        <v>190464000</v>
      </c>
      <c r="E144" s="141">
        <f>SUM(E8:E143)</f>
        <v>180226598</v>
      </c>
      <c r="F144" s="79">
        <f>SUM(F8:F143)</f>
        <v>180226598</v>
      </c>
      <c r="G144" s="80">
        <f>SUM(G8:G143)</f>
        <v>10237402</v>
      </c>
      <c r="H144" s="141">
        <f>SUM(H26:H143)</f>
        <v>0</v>
      </c>
    </row>
    <row r="145" spans="1:8" s="148" customFormat="1" ht="19.5">
      <c r="A145" s="45"/>
      <c r="B145" s="45"/>
      <c r="C145" s="45"/>
      <c r="D145" s="142"/>
      <c r="E145" s="142"/>
      <c r="F145" s="45"/>
      <c r="G145" s="45"/>
      <c r="H145" s="45"/>
    </row>
    <row r="146" spans="1:8" s="148" customFormat="1" ht="19.5">
      <c r="A146" s="47"/>
      <c r="B146" s="41"/>
      <c r="C146" s="41"/>
      <c r="D146" s="132"/>
      <c r="E146" s="132"/>
      <c r="F146" s="41"/>
      <c r="G146" s="41"/>
      <c r="H146" s="41"/>
    </row>
    <row r="147" spans="1:8" s="148" customFormat="1" ht="19.5">
      <c r="A147" s="8"/>
      <c r="B147" s="8"/>
      <c r="C147" s="8"/>
      <c r="D147" s="134"/>
      <c r="E147" s="134"/>
      <c r="F147" s="8"/>
      <c r="G147" s="8"/>
      <c r="H147" s="8"/>
    </row>
    <row r="148" ht="21.75">
      <c r="F148" s="144"/>
    </row>
  </sheetData>
  <sheetProtection/>
  <mergeCells count="12">
    <mergeCell ref="C6:C7"/>
    <mergeCell ref="E6:E7"/>
    <mergeCell ref="F6:F7"/>
    <mergeCell ref="G6:G7"/>
    <mergeCell ref="H6:H7"/>
    <mergeCell ref="A144:C144"/>
    <mergeCell ref="A1:H1"/>
    <mergeCell ref="A2:H2"/>
    <mergeCell ref="A3:H3"/>
    <mergeCell ref="A4:B4"/>
    <mergeCell ref="A6:A7"/>
    <mergeCell ref="B6:B7"/>
  </mergeCells>
  <printOptions/>
  <pageMargins left="0.31496062992125984" right="0.11811023622047245" top="0.5511811023622047" bottom="0.3937007874015748" header="0.31496062992125984" footer="0.31496062992125984"/>
  <pageSetup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29"/>
  </sheetPr>
  <dimension ref="A1:S42"/>
  <sheetViews>
    <sheetView tabSelected="1" zoomScalePageLayoutView="0" workbookViewId="0" topLeftCell="A1">
      <selection activeCell="I24" sqref="I23:I24"/>
    </sheetView>
  </sheetViews>
  <sheetFormatPr defaultColWidth="12.7109375" defaultRowHeight="21.75"/>
  <cols>
    <col min="1" max="1" width="15.00390625" style="196" customWidth="1"/>
    <col min="2" max="2" width="12.8515625" style="196" customWidth="1"/>
    <col min="3" max="3" width="12.7109375" style="196" customWidth="1"/>
    <col min="4" max="4" width="15.00390625" style="219" customWidth="1"/>
    <col min="5" max="5" width="12.28125" style="219" customWidth="1"/>
    <col min="6" max="6" width="12.7109375" style="219" customWidth="1"/>
    <col min="7" max="7" width="13.421875" style="219" customWidth="1"/>
    <col min="8" max="8" width="12.00390625" style="196" customWidth="1"/>
    <col min="9" max="9" width="11.8515625" style="196" customWidth="1"/>
    <col min="10" max="10" width="12.140625" style="196" customWidth="1"/>
    <col min="11" max="11" width="11.7109375" style="196" customWidth="1"/>
    <col min="12" max="12" width="11.140625" style="196" customWidth="1"/>
    <col min="13" max="13" width="11.7109375" style="247" customWidth="1"/>
    <col min="14" max="14" width="12.28125" style="196" customWidth="1"/>
    <col min="15" max="15" width="12.8515625" style="196" customWidth="1"/>
    <col min="16" max="16" width="11.57421875" style="196" customWidth="1"/>
    <col min="17" max="17" width="11.7109375" style="196" customWidth="1"/>
    <col min="18" max="16384" width="12.7109375" style="196" customWidth="1"/>
  </cols>
  <sheetData>
    <row r="1" spans="1:17" s="310" customFormat="1" ht="21">
      <c r="A1" s="397" t="s">
        <v>42</v>
      </c>
      <c r="B1" s="397"/>
      <c r="C1" s="397"/>
      <c r="D1" s="397"/>
      <c r="E1" s="397"/>
      <c r="F1" s="397"/>
      <c r="G1" s="397"/>
      <c r="H1" s="397"/>
      <c r="I1" s="397"/>
      <c r="J1" s="397"/>
      <c r="K1" s="397"/>
      <c r="L1" s="397"/>
      <c r="M1" s="397"/>
      <c r="N1" s="397"/>
      <c r="O1" s="397"/>
      <c r="P1" s="397"/>
      <c r="Q1" s="397"/>
    </row>
    <row r="2" spans="1:17" s="310" customFormat="1" ht="21">
      <c r="A2" s="397" t="s">
        <v>59</v>
      </c>
      <c r="B2" s="397"/>
      <c r="C2" s="397"/>
      <c r="D2" s="397"/>
      <c r="E2" s="397"/>
      <c r="F2" s="397"/>
      <c r="G2" s="397"/>
      <c r="H2" s="397"/>
      <c r="I2" s="397"/>
      <c r="J2" s="397"/>
      <c r="K2" s="397"/>
      <c r="L2" s="397"/>
      <c r="M2" s="397"/>
      <c r="N2" s="397"/>
      <c r="O2" s="397"/>
      <c r="P2" s="397"/>
      <c r="Q2" s="397"/>
    </row>
    <row r="3" spans="1:17" s="311" customFormat="1" ht="21.75" customHeight="1">
      <c r="A3" s="398" t="s">
        <v>443</v>
      </c>
      <c r="B3" s="398"/>
      <c r="C3" s="398"/>
      <c r="D3" s="398"/>
      <c r="E3" s="398"/>
      <c r="F3" s="398"/>
      <c r="G3" s="398"/>
      <c r="H3" s="398"/>
      <c r="I3" s="398"/>
      <c r="J3" s="398"/>
      <c r="K3" s="398"/>
      <c r="L3" s="398"/>
      <c r="M3" s="398"/>
      <c r="N3" s="398"/>
      <c r="O3" s="398"/>
      <c r="P3" s="398"/>
      <c r="Q3" s="398"/>
    </row>
    <row r="4" spans="1:17" ht="6" customHeight="1">
      <c r="A4" s="399"/>
      <c r="B4" s="399"/>
      <c r="C4" s="399"/>
      <c r="D4" s="399"/>
      <c r="E4" s="399"/>
      <c r="F4" s="399"/>
      <c r="G4" s="399"/>
      <c r="H4" s="399"/>
      <c r="I4" s="399"/>
      <c r="J4" s="399"/>
      <c r="K4" s="399"/>
      <c r="L4" s="399"/>
      <c r="M4" s="399"/>
      <c r="N4" s="399"/>
      <c r="O4" s="399"/>
      <c r="P4" s="399"/>
      <c r="Q4" s="399"/>
    </row>
    <row r="5" spans="1:17" s="201" customFormat="1" ht="15">
      <c r="A5" s="400" t="s">
        <v>51</v>
      </c>
      <c r="B5" s="400" t="s">
        <v>25</v>
      </c>
      <c r="C5" s="198" t="s">
        <v>290</v>
      </c>
      <c r="D5" s="199" t="s">
        <v>290</v>
      </c>
      <c r="E5" s="199" t="s">
        <v>710</v>
      </c>
      <c r="F5" s="400" t="s">
        <v>23</v>
      </c>
      <c r="G5" s="393" t="s">
        <v>52</v>
      </c>
      <c r="H5" s="395" t="s">
        <v>83</v>
      </c>
      <c r="I5" s="395" t="s">
        <v>26</v>
      </c>
      <c r="J5" s="395" t="s">
        <v>49</v>
      </c>
      <c r="K5" s="395" t="s">
        <v>50</v>
      </c>
      <c r="L5" s="395" t="s">
        <v>678</v>
      </c>
      <c r="M5" s="200" t="s">
        <v>27</v>
      </c>
      <c r="N5" s="200" t="s">
        <v>53</v>
      </c>
      <c r="O5" s="200" t="s">
        <v>84</v>
      </c>
      <c r="P5" s="395" t="s">
        <v>48</v>
      </c>
      <c r="Q5" s="395" t="s">
        <v>30</v>
      </c>
    </row>
    <row r="6" spans="1:17" s="204" customFormat="1" ht="15">
      <c r="A6" s="401"/>
      <c r="B6" s="401"/>
      <c r="C6" s="202" t="s">
        <v>291</v>
      </c>
      <c r="D6" s="55" t="s">
        <v>437</v>
      </c>
      <c r="E6" s="252" t="s">
        <v>711</v>
      </c>
      <c r="F6" s="401"/>
      <c r="G6" s="394"/>
      <c r="H6" s="396"/>
      <c r="I6" s="396"/>
      <c r="J6" s="396"/>
      <c r="K6" s="396"/>
      <c r="L6" s="396"/>
      <c r="M6" s="203" t="s">
        <v>28</v>
      </c>
      <c r="N6" s="203" t="s">
        <v>29</v>
      </c>
      <c r="O6" s="203" t="s">
        <v>85</v>
      </c>
      <c r="P6" s="396"/>
      <c r="Q6" s="396"/>
    </row>
    <row r="7" spans="1:17" ht="15">
      <c r="A7" s="205" t="s">
        <v>31</v>
      </c>
      <c r="C7" s="206"/>
      <c r="D7" s="207"/>
      <c r="E7" s="207"/>
      <c r="F7" s="207"/>
      <c r="G7" s="207"/>
      <c r="H7" s="208"/>
      <c r="I7" s="208"/>
      <c r="J7" s="208"/>
      <c r="K7" s="208"/>
      <c r="L7" s="208"/>
      <c r="M7" s="209"/>
      <c r="N7" s="208"/>
      <c r="O7" s="208"/>
      <c r="P7" s="208"/>
      <c r="Q7" s="208"/>
    </row>
    <row r="8" spans="1:17" ht="15">
      <c r="A8" s="210" t="s">
        <v>30</v>
      </c>
      <c r="B8" s="255">
        <v>45526300</v>
      </c>
      <c r="C8" s="254">
        <f aca="true" t="shared" si="0" ref="C8:C17">G8+H8+I8+J8+K8+L8+M8+N8+O8+P8+Q8-D8</f>
        <v>33171793.189999998</v>
      </c>
      <c r="D8" s="212">
        <v>756745.04</v>
      </c>
      <c r="E8" s="307">
        <v>-19000900</v>
      </c>
      <c r="F8" s="212">
        <f>C8+D8+E8</f>
        <v>14927638.229999997</v>
      </c>
      <c r="G8" s="212"/>
      <c r="H8" s="212"/>
      <c r="I8" s="212"/>
      <c r="J8" s="210"/>
      <c r="K8" s="210"/>
      <c r="L8" s="210"/>
      <c r="M8" s="213"/>
      <c r="N8" s="210"/>
      <c r="O8" s="210"/>
      <c r="P8" s="210"/>
      <c r="Q8" s="212">
        <v>33928538.23</v>
      </c>
    </row>
    <row r="9" spans="1:18" ht="15">
      <c r="A9" s="210" t="s">
        <v>193</v>
      </c>
      <c r="B9" s="256">
        <v>9763800</v>
      </c>
      <c r="C9" s="254">
        <f t="shared" si="0"/>
        <v>9695468.71</v>
      </c>
      <c r="D9" s="214"/>
      <c r="E9" s="214"/>
      <c r="F9" s="212">
        <f aca="true" t="shared" si="1" ref="F9:F17">C9+D9</f>
        <v>9695468.71</v>
      </c>
      <c r="G9" s="217">
        <v>9695468.71</v>
      </c>
      <c r="H9" s="211"/>
      <c r="I9" s="215"/>
      <c r="J9" s="215"/>
      <c r="K9" s="215"/>
      <c r="L9" s="215"/>
      <c r="M9" s="213"/>
      <c r="N9" s="215"/>
      <c r="O9" s="215"/>
      <c r="P9" s="215"/>
      <c r="Q9" s="215"/>
      <c r="R9" s="216"/>
    </row>
    <row r="10" spans="1:18" ht="15">
      <c r="A10" s="210" t="s">
        <v>194</v>
      </c>
      <c r="B10" s="257">
        <v>85370600</v>
      </c>
      <c r="C10" s="254">
        <f t="shared" si="0"/>
        <v>77852628.42</v>
      </c>
      <c r="D10" s="217">
        <v>2419920</v>
      </c>
      <c r="E10" s="217"/>
      <c r="F10" s="212">
        <f t="shared" si="1"/>
        <v>80272548.42</v>
      </c>
      <c r="G10" s="217">
        <v>80272548.42</v>
      </c>
      <c r="H10" s="211"/>
      <c r="I10" s="215"/>
      <c r="J10" s="215"/>
      <c r="K10" s="215"/>
      <c r="L10" s="215"/>
      <c r="M10" s="213"/>
      <c r="N10" s="215"/>
      <c r="O10" s="215"/>
      <c r="P10" s="215"/>
      <c r="Q10" s="215"/>
      <c r="R10" s="216"/>
    </row>
    <row r="11" spans="1:18" ht="15">
      <c r="A11" s="210" t="s">
        <v>32</v>
      </c>
      <c r="B11" s="255">
        <v>116674800</v>
      </c>
      <c r="C11" s="254">
        <f t="shared" si="0"/>
        <v>115366211</v>
      </c>
      <c r="D11" s="212">
        <v>38050</v>
      </c>
      <c r="E11" s="212"/>
      <c r="F11" s="212">
        <f t="shared" si="1"/>
        <v>115404261</v>
      </c>
      <c r="G11" s="212">
        <v>115058171</v>
      </c>
      <c r="H11" s="215">
        <v>129990</v>
      </c>
      <c r="I11" s="215">
        <v>71440</v>
      </c>
      <c r="J11" s="215"/>
      <c r="K11" s="215"/>
      <c r="L11" s="215"/>
      <c r="M11" s="213"/>
      <c r="N11" s="215"/>
      <c r="O11" s="215">
        <v>144660</v>
      </c>
      <c r="P11" s="215"/>
      <c r="Q11" s="215"/>
      <c r="R11" s="216"/>
    </row>
    <row r="12" spans="1:18" ht="15">
      <c r="A12" s="210" t="s">
        <v>33</v>
      </c>
      <c r="B12" s="255">
        <v>170359650</v>
      </c>
      <c r="C12" s="254">
        <f t="shared" si="0"/>
        <v>145140451.75</v>
      </c>
      <c r="D12" s="212"/>
      <c r="E12" s="212"/>
      <c r="F12" s="212">
        <f t="shared" si="1"/>
        <v>145140451.75</v>
      </c>
      <c r="G12" s="212">
        <v>29012749.58</v>
      </c>
      <c r="H12" s="215">
        <v>5096873.21</v>
      </c>
      <c r="I12" s="215">
        <v>18804156</v>
      </c>
      <c r="J12" s="215">
        <v>31399200</v>
      </c>
      <c r="K12" s="215">
        <v>368340</v>
      </c>
      <c r="L12" s="215"/>
      <c r="M12" s="213">
        <v>6667495</v>
      </c>
      <c r="N12" s="215">
        <v>37248040</v>
      </c>
      <c r="O12" s="215">
        <v>13009632.06</v>
      </c>
      <c r="P12" s="215">
        <v>3533965.9</v>
      </c>
      <c r="Q12" s="215"/>
      <c r="R12" s="216"/>
    </row>
    <row r="13" spans="1:18" ht="15">
      <c r="A13" s="210" t="s">
        <v>34</v>
      </c>
      <c r="B13" s="255">
        <v>24762625</v>
      </c>
      <c r="C13" s="254">
        <f t="shared" si="0"/>
        <v>21068563.44</v>
      </c>
      <c r="D13" s="212"/>
      <c r="E13" s="212"/>
      <c r="F13" s="212">
        <f t="shared" si="1"/>
        <v>21068563.44</v>
      </c>
      <c r="G13" s="212">
        <v>12773281.74</v>
      </c>
      <c r="H13" s="215">
        <v>4048830.5</v>
      </c>
      <c r="I13" s="215">
        <v>398590</v>
      </c>
      <c r="J13" s="215"/>
      <c r="K13" s="215"/>
      <c r="L13" s="215"/>
      <c r="M13" s="213"/>
      <c r="N13" s="215"/>
      <c r="O13" s="215">
        <v>3847861.2</v>
      </c>
      <c r="P13" s="215"/>
      <c r="Q13" s="215"/>
      <c r="R13" s="216"/>
    </row>
    <row r="14" spans="1:18" ht="15">
      <c r="A14" s="210" t="s">
        <v>35</v>
      </c>
      <c r="B14" s="255">
        <v>27322000</v>
      </c>
      <c r="C14" s="254">
        <f t="shared" si="0"/>
        <v>21211849.6</v>
      </c>
      <c r="D14" s="212"/>
      <c r="E14" s="212"/>
      <c r="F14" s="212">
        <f t="shared" si="1"/>
        <v>21211849.6</v>
      </c>
      <c r="G14" s="212">
        <v>21211849.6</v>
      </c>
      <c r="H14" s="215"/>
      <c r="I14" s="215"/>
      <c r="J14" s="215"/>
      <c r="K14" s="218"/>
      <c r="L14" s="210"/>
      <c r="M14" s="251"/>
      <c r="N14" s="218"/>
      <c r="O14" s="215"/>
      <c r="P14" s="215"/>
      <c r="Q14" s="215"/>
      <c r="R14" s="216"/>
    </row>
    <row r="15" spans="1:18" ht="15">
      <c r="A15" s="210" t="s">
        <v>63</v>
      </c>
      <c r="B15" s="255">
        <v>109000225</v>
      </c>
      <c r="C15" s="254">
        <f t="shared" si="0"/>
        <v>106127132.3</v>
      </c>
      <c r="D15" s="212"/>
      <c r="E15" s="212"/>
      <c r="F15" s="212">
        <f t="shared" si="1"/>
        <v>106127132.3</v>
      </c>
      <c r="G15" s="212">
        <v>16007932</v>
      </c>
      <c r="H15" s="215">
        <v>63904289.35</v>
      </c>
      <c r="I15" s="215">
        <v>151340</v>
      </c>
      <c r="J15" s="215"/>
      <c r="K15" s="250"/>
      <c r="L15" s="215">
        <v>3500000</v>
      </c>
      <c r="M15" s="251"/>
      <c r="N15" s="215">
        <v>12972474.95</v>
      </c>
      <c r="O15" s="215">
        <v>9591096</v>
      </c>
      <c r="P15" s="215"/>
      <c r="Q15" s="215"/>
      <c r="R15" s="216"/>
    </row>
    <row r="16" spans="1:18" ht="15">
      <c r="A16" s="210" t="s">
        <v>127</v>
      </c>
      <c r="B16" s="258">
        <v>150760000</v>
      </c>
      <c r="C16" s="254">
        <f t="shared" si="0"/>
        <v>142293871.94</v>
      </c>
      <c r="D16" s="207">
        <v>12667565</v>
      </c>
      <c r="E16" s="207"/>
      <c r="F16" s="212">
        <f t="shared" si="1"/>
        <v>154961436.94</v>
      </c>
      <c r="G16" s="212">
        <v>1600000</v>
      </c>
      <c r="H16" s="215"/>
      <c r="I16" s="215"/>
      <c r="J16" s="215"/>
      <c r="K16" s="250"/>
      <c r="L16" s="253"/>
      <c r="M16" s="220"/>
      <c r="N16" s="215">
        <v>6572450</v>
      </c>
      <c r="O16" s="215">
        <v>140532986.94</v>
      </c>
      <c r="P16" s="215">
        <v>6256000</v>
      </c>
      <c r="Q16" s="215"/>
      <c r="R16" s="216"/>
    </row>
    <row r="17" spans="1:18" ht="15">
      <c r="A17" s="210" t="s">
        <v>36</v>
      </c>
      <c r="B17" s="255">
        <v>24600000</v>
      </c>
      <c r="C17" s="254">
        <f t="shared" si="0"/>
        <v>24383982</v>
      </c>
      <c r="D17" s="212"/>
      <c r="E17" s="212"/>
      <c r="F17" s="212">
        <f t="shared" si="1"/>
        <v>24383982</v>
      </c>
      <c r="G17" s="212"/>
      <c r="H17" s="215"/>
      <c r="I17" s="215">
        <v>900000</v>
      </c>
      <c r="J17" s="215">
        <v>1000000</v>
      </c>
      <c r="K17" s="249">
        <v>1083982</v>
      </c>
      <c r="L17" s="239"/>
      <c r="M17" s="251">
        <v>7400000</v>
      </c>
      <c r="N17" s="215">
        <v>14000000</v>
      </c>
      <c r="O17" s="215">
        <v>0</v>
      </c>
      <c r="P17" s="215"/>
      <c r="Q17" s="215"/>
      <c r="R17" s="216"/>
    </row>
    <row r="18" spans="1:18" s="227" customFormat="1" ht="15.75" thickBot="1">
      <c r="A18" s="221" t="s">
        <v>62</v>
      </c>
      <c r="B18" s="259">
        <f>SUM(B8:B17)</f>
        <v>764140000</v>
      </c>
      <c r="C18" s="223">
        <f>SUM(C8:C17)</f>
        <v>696311952.35</v>
      </c>
      <c r="D18" s="222">
        <f>SUM(D8:D17)</f>
        <v>15882280.04</v>
      </c>
      <c r="E18" s="308">
        <f>SUM(E8:E17)</f>
        <v>-19000900</v>
      </c>
      <c r="F18" s="222">
        <f>SUM(F8:F17)</f>
        <v>693193332.3900001</v>
      </c>
      <c r="G18" s="222">
        <f>SUM(G9:G17)</f>
        <v>285632001.04999995</v>
      </c>
      <c r="H18" s="224">
        <f>SUM(H9:H17)</f>
        <v>73179983.06</v>
      </c>
      <c r="I18" s="224">
        <f>SUM(I8:I17)</f>
        <v>20325526</v>
      </c>
      <c r="J18" s="224">
        <f>SUM(J7:J17)</f>
        <v>32399200</v>
      </c>
      <c r="K18" s="224">
        <f>SUM(K8:K17)</f>
        <v>1452322</v>
      </c>
      <c r="L18" s="224">
        <f>SUM(L15:L17)</f>
        <v>3500000</v>
      </c>
      <c r="M18" s="225">
        <f>SUM(M7:M17)</f>
        <v>14067495</v>
      </c>
      <c r="N18" s="224">
        <f>SUM(N9:N17)</f>
        <v>70792964.95</v>
      </c>
      <c r="O18" s="224">
        <f>SUM(O9:O17)</f>
        <v>167126236.2</v>
      </c>
      <c r="P18" s="224">
        <f>SUM(P9:P16)</f>
        <v>9789965.9</v>
      </c>
      <c r="Q18" s="224">
        <f>SUM(Q8:Q17)</f>
        <v>33928538.23</v>
      </c>
      <c r="R18" s="226"/>
    </row>
    <row r="19" spans="1:17" ht="15.75" thickTop="1">
      <c r="A19" s="228" t="s">
        <v>37</v>
      </c>
      <c r="B19" s="260"/>
      <c r="C19" s="229"/>
      <c r="D19" s="229"/>
      <c r="E19" s="229"/>
      <c r="F19" s="229"/>
      <c r="G19" s="229"/>
      <c r="H19" s="230"/>
      <c r="I19" s="230"/>
      <c r="J19" s="230"/>
      <c r="K19" s="230"/>
      <c r="L19" s="230"/>
      <c r="M19" s="231"/>
      <c r="N19" s="230"/>
      <c r="O19" s="230"/>
      <c r="P19" s="230"/>
      <c r="Q19" s="230"/>
    </row>
    <row r="20" spans="1:17" ht="15">
      <c r="A20" s="232" t="s">
        <v>38</v>
      </c>
      <c r="B20" s="261">
        <v>70000000</v>
      </c>
      <c r="C20" s="212">
        <v>55884704.44</v>
      </c>
      <c r="D20" s="212"/>
      <c r="E20" s="212"/>
      <c r="F20" s="212">
        <f>C20</f>
        <v>55884704.44</v>
      </c>
      <c r="G20" s="212"/>
      <c r="H20" s="211"/>
      <c r="I20" s="211"/>
      <c r="J20" s="211"/>
      <c r="K20" s="210"/>
      <c r="M20" s="213"/>
      <c r="N20" s="211"/>
      <c r="O20" s="211"/>
      <c r="P20" s="211"/>
      <c r="Q20" s="211"/>
    </row>
    <row r="21" spans="1:17" ht="15">
      <c r="A21" s="232" t="s">
        <v>54</v>
      </c>
      <c r="B21" s="261">
        <v>1400000</v>
      </c>
      <c r="C21" s="212">
        <v>4006364.21</v>
      </c>
      <c r="D21" s="212"/>
      <c r="E21" s="212"/>
      <c r="F21" s="212">
        <f aca="true" t="shared" si="2" ref="F21:F27">C21</f>
        <v>4006364.21</v>
      </c>
      <c r="G21" s="212"/>
      <c r="H21" s="233"/>
      <c r="I21" s="213"/>
      <c r="J21" s="211"/>
      <c r="K21" s="211"/>
      <c r="L21" s="211"/>
      <c r="M21" s="213"/>
      <c r="N21" s="211"/>
      <c r="O21" s="211"/>
      <c r="P21" s="211"/>
      <c r="Q21" s="211"/>
    </row>
    <row r="22" spans="1:17" ht="15">
      <c r="A22" s="232" t="s">
        <v>39</v>
      </c>
      <c r="B22" s="261">
        <v>10490000</v>
      </c>
      <c r="C22" s="212">
        <v>8392433.6</v>
      </c>
      <c r="D22" s="212"/>
      <c r="E22" s="212"/>
      <c r="F22" s="212">
        <f t="shared" si="2"/>
        <v>8392433.6</v>
      </c>
      <c r="G22" s="212"/>
      <c r="H22" s="211"/>
      <c r="I22" s="211"/>
      <c r="J22" s="211"/>
      <c r="K22" s="211"/>
      <c r="L22" s="211"/>
      <c r="M22" s="213"/>
      <c r="N22" s="211"/>
      <c r="O22" s="211"/>
      <c r="P22" s="211"/>
      <c r="Q22" s="211"/>
    </row>
    <row r="23" spans="1:17" ht="15">
      <c r="A23" s="232" t="s">
        <v>40</v>
      </c>
      <c r="B23" s="261">
        <v>1300000</v>
      </c>
      <c r="C23" s="212">
        <v>47489658</v>
      </c>
      <c r="D23" s="212"/>
      <c r="E23" s="212"/>
      <c r="F23" s="212">
        <f t="shared" si="2"/>
        <v>47489658</v>
      </c>
      <c r="G23" s="212"/>
      <c r="H23" s="211"/>
      <c r="I23" s="211"/>
      <c r="J23" s="211"/>
      <c r="K23" s="211"/>
      <c r="L23" s="211"/>
      <c r="M23" s="213"/>
      <c r="N23" s="211"/>
      <c r="O23" s="211"/>
      <c r="P23" s="211"/>
      <c r="Q23" s="211"/>
    </row>
    <row r="24" spans="1:17" ht="15">
      <c r="A24" s="232" t="s">
        <v>41</v>
      </c>
      <c r="B24" s="261">
        <v>39100000</v>
      </c>
      <c r="C24" s="212">
        <v>178200</v>
      </c>
      <c r="D24" s="212"/>
      <c r="E24" s="212"/>
      <c r="F24" s="212">
        <f t="shared" si="2"/>
        <v>178200</v>
      </c>
      <c r="G24" s="212"/>
      <c r="H24" s="211"/>
      <c r="I24" s="211"/>
      <c r="J24" s="211"/>
      <c r="K24" s="211"/>
      <c r="L24" s="211"/>
      <c r="M24" s="213"/>
      <c r="N24" s="211"/>
      <c r="O24" s="211"/>
      <c r="P24" s="211"/>
      <c r="Q24" s="211"/>
    </row>
    <row r="25" spans="1:17" ht="15">
      <c r="A25" s="232" t="s">
        <v>55</v>
      </c>
      <c r="B25" s="261">
        <v>150000</v>
      </c>
      <c r="C25" s="212">
        <v>1338348</v>
      </c>
      <c r="D25" s="212"/>
      <c r="E25" s="212"/>
      <c r="F25" s="212">
        <f t="shared" si="2"/>
        <v>1338348</v>
      </c>
      <c r="G25" s="212"/>
      <c r="H25" s="211" t="s">
        <v>438</v>
      </c>
      <c r="I25" s="211"/>
      <c r="J25" s="211"/>
      <c r="K25" s="211"/>
      <c r="L25" s="211"/>
      <c r="M25" s="213"/>
      <c r="N25" s="211"/>
      <c r="O25" s="211"/>
      <c r="P25" s="211"/>
      <c r="Q25" s="211"/>
    </row>
    <row r="26" spans="1:17" ht="15">
      <c r="A26" s="232" t="s">
        <v>677</v>
      </c>
      <c r="B26" s="262">
        <v>487000000</v>
      </c>
      <c r="C26" s="234">
        <v>498964000.81</v>
      </c>
      <c r="D26" s="234"/>
      <c r="E26" s="234"/>
      <c r="F26" s="212">
        <f t="shared" si="2"/>
        <v>498964000.81</v>
      </c>
      <c r="G26" s="212"/>
      <c r="H26" s="211"/>
      <c r="I26" s="211"/>
      <c r="J26" s="211"/>
      <c r="K26" s="211"/>
      <c r="L26" s="211"/>
      <c r="M26" s="213"/>
      <c r="N26" s="211"/>
      <c r="O26" s="211"/>
      <c r="P26" s="211"/>
      <c r="Q26" s="211"/>
    </row>
    <row r="27" spans="1:17" ht="15">
      <c r="A27" s="232" t="s">
        <v>676</v>
      </c>
      <c r="B27" s="262">
        <v>154700000</v>
      </c>
      <c r="C27" s="234">
        <v>154802699</v>
      </c>
      <c r="D27" s="234"/>
      <c r="E27" s="234"/>
      <c r="F27" s="212">
        <f t="shared" si="2"/>
        <v>154802699</v>
      </c>
      <c r="G27" s="234"/>
      <c r="H27" s="235"/>
      <c r="I27" s="235"/>
      <c r="J27" s="235"/>
      <c r="K27" s="235"/>
      <c r="L27" s="235"/>
      <c r="M27" s="236"/>
      <c r="N27" s="235"/>
      <c r="O27" s="235"/>
      <c r="P27" s="235"/>
      <c r="Q27" s="235"/>
    </row>
    <row r="28" spans="1:17" ht="15">
      <c r="A28" s="232" t="s">
        <v>289</v>
      </c>
      <c r="B28" s="263"/>
      <c r="C28" s="237"/>
      <c r="D28" s="237">
        <v>15882280.04</v>
      </c>
      <c r="E28" s="237"/>
      <c r="F28" s="237">
        <f>SUM(D28:E28)</f>
        <v>15882280.04</v>
      </c>
      <c r="G28" s="237"/>
      <c r="H28" s="238"/>
      <c r="I28" s="238"/>
      <c r="J28" s="238"/>
      <c r="K28" s="238"/>
      <c r="L28" s="238"/>
      <c r="M28" s="239"/>
      <c r="N28" s="238"/>
      <c r="O28" s="238"/>
      <c r="P28" s="238"/>
      <c r="Q28" s="238"/>
    </row>
    <row r="29" spans="1:17" s="227" customFormat="1" ht="15.75" thickBot="1">
      <c r="A29" s="240" t="s">
        <v>56</v>
      </c>
      <c r="B29" s="223">
        <f>SUM(B20:B28)</f>
        <v>764140000</v>
      </c>
      <c r="C29" s="223">
        <f>SUM(C20:C28)</f>
        <v>771056408.06</v>
      </c>
      <c r="D29" s="222">
        <f>SUM(D28)</f>
        <v>15882280.04</v>
      </c>
      <c r="E29" s="222"/>
      <c r="F29" s="222">
        <f>SUM(F20:F28)</f>
        <v>786938688.0999999</v>
      </c>
      <c r="G29" s="222"/>
      <c r="H29" s="223"/>
      <c r="I29" s="223"/>
      <c r="J29" s="223"/>
      <c r="K29" s="223"/>
      <c r="L29" s="223"/>
      <c r="M29" s="225"/>
      <c r="N29" s="223"/>
      <c r="O29" s="223"/>
      <c r="P29" s="223"/>
      <c r="Q29" s="223"/>
    </row>
    <row r="30" spans="1:17" s="227" customFormat="1" ht="15.75" thickTop="1">
      <c r="A30" s="241" t="s">
        <v>64</v>
      </c>
      <c r="B30" s="242"/>
      <c r="C30" s="242"/>
      <c r="D30" s="243"/>
      <c r="E30" s="243"/>
      <c r="F30" s="243">
        <f>F29-F18</f>
        <v>93745355.7099998</v>
      </c>
      <c r="G30" s="243"/>
      <c r="H30" s="244"/>
      <c r="I30" s="244"/>
      <c r="J30" s="244"/>
      <c r="K30" s="244"/>
      <c r="L30" s="244"/>
      <c r="M30" s="245"/>
      <c r="N30" s="244"/>
      <c r="O30" s="244"/>
      <c r="P30" s="244"/>
      <c r="Q30" s="244"/>
    </row>
    <row r="31" spans="1:17" s="227" customFormat="1" ht="15">
      <c r="A31" s="241"/>
      <c r="B31" s="242"/>
      <c r="C31" s="242"/>
      <c r="D31" s="243"/>
      <c r="E31" s="243"/>
      <c r="F31" s="243"/>
      <c r="G31" s="243"/>
      <c r="H31" s="244"/>
      <c r="I31" s="244"/>
      <c r="J31" s="244"/>
      <c r="K31" s="244"/>
      <c r="L31" s="244"/>
      <c r="M31" s="245"/>
      <c r="N31" s="244"/>
      <c r="O31" s="244"/>
      <c r="P31" s="244"/>
      <c r="Q31" s="244"/>
    </row>
    <row r="32" spans="1:17" s="227" customFormat="1" ht="15">
      <c r="A32" s="241"/>
      <c r="B32" s="242"/>
      <c r="C32" s="242"/>
      <c r="D32" s="243"/>
      <c r="E32" s="243"/>
      <c r="F32" s="243"/>
      <c r="G32" s="243"/>
      <c r="H32" s="244"/>
      <c r="I32" s="244"/>
      <c r="J32" s="244"/>
      <c r="K32" s="244"/>
      <c r="L32" s="244"/>
      <c r="M32" s="245"/>
      <c r="N32" s="244"/>
      <c r="O32" s="244"/>
      <c r="P32" s="244"/>
      <c r="Q32" s="244"/>
    </row>
    <row r="33" spans="1:17" s="227" customFormat="1" ht="15">
      <c r="A33" s="241"/>
      <c r="B33" s="242"/>
      <c r="C33" s="242"/>
      <c r="D33" s="243"/>
      <c r="E33" s="243"/>
      <c r="F33" s="243"/>
      <c r="G33" s="243"/>
      <c r="H33" s="244"/>
      <c r="I33" s="244"/>
      <c r="J33" s="244"/>
      <c r="K33" s="244"/>
      <c r="L33" s="244"/>
      <c r="M33" s="245"/>
      <c r="N33" s="244"/>
      <c r="O33" s="244"/>
      <c r="P33" s="244"/>
      <c r="Q33" s="244"/>
    </row>
    <row r="34" spans="1:18" s="227" customFormat="1" ht="15">
      <c r="A34" s="241"/>
      <c r="B34" s="242"/>
      <c r="C34" s="242" t="s">
        <v>712</v>
      </c>
      <c r="D34" s="243"/>
      <c r="E34" s="243"/>
      <c r="F34" s="243"/>
      <c r="G34" s="243"/>
      <c r="H34" s="243"/>
      <c r="I34" s="242" t="s">
        <v>713</v>
      </c>
      <c r="J34" s="244"/>
      <c r="K34" s="244"/>
      <c r="L34" s="244"/>
      <c r="M34" s="244"/>
      <c r="N34" s="242" t="s">
        <v>719</v>
      </c>
      <c r="O34" s="244"/>
      <c r="P34" s="244"/>
      <c r="Q34" s="244"/>
      <c r="R34" s="244"/>
    </row>
    <row r="35" spans="3:14" ht="15">
      <c r="C35" s="246" t="s">
        <v>706</v>
      </c>
      <c r="H35" s="219"/>
      <c r="I35" s="246" t="s">
        <v>708</v>
      </c>
      <c r="M35" s="196"/>
      <c r="N35" s="246" t="s">
        <v>709</v>
      </c>
    </row>
    <row r="36" spans="1:19" s="248" customFormat="1" ht="19.5">
      <c r="A36" s="196"/>
      <c r="B36" s="196"/>
      <c r="C36" s="302" t="s">
        <v>716</v>
      </c>
      <c r="D36" s="219"/>
      <c r="E36" s="219"/>
      <c r="F36" s="219"/>
      <c r="G36" s="219"/>
      <c r="H36" s="219"/>
      <c r="I36" s="302" t="s">
        <v>717</v>
      </c>
      <c r="J36" s="247"/>
      <c r="K36" s="247"/>
      <c r="L36" s="246"/>
      <c r="M36" s="246"/>
      <c r="N36" s="302" t="s">
        <v>718</v>
      </c>
      <c r="O36" s="196"/>
      <c r="P36" s="196"/>
      <c r="Q36" s="196"/>
      <c r="R36" s="196"/>
      <c r="S36" s="196"/>
    </row>
    <row r="37" spans="1:18" s="248" customFormat="1" ht="15">
      <c r="A37" s="196"/>
      <c r="B37" s="196"/>
      <c r="C37" s="196"/>
      <c r="D37" s="219"/>
      <c r="E37" s="219"/>
      <c r="F37" s="219"/>
      <c r="G37" s="219"/>
      <c r="H37" s="247"/>
      <c r="I37" s="247"/>
      <c r="J37" s="247"/>
      <c r="K37" s="246"/>
      <c r="L37" s="246"/>
      <c r="M37" s="247"/>
      <c r="N37" s="196"/>
      <c r="O37" s="196"/>
      <c r="P37" s="196"/>
      <c r="Q37" s="196"/>
      <c r="R37" s="196"/>
    </row>
    <row r="38" spans="1:18" s="248" customFormat="1" ht="15">
      <c r="A38" s="196"/>
      <c r="B38" s="196"/>
      <c r="C38" s="196"/>
      <c r="D38" s="219"/>
      <c r="E38" s="219"/>
      <c r="F38" s="219"/>
      <c r="G38" s="219"/>
      <c r="H38" s="247"/>
      <c r="I38" s="247"/>
      <c r="J38" s="247"/>
      <c r="K38" s="246"/>
      <c r="L38" s="246"/>
      <c r="M38" s="247"/>
      <c r="N38" s="196"/>
      <c r="O38" s="196"/>
      <c r="P38" s="196"/>
      <c r="Q38" s="196"/>
      <c r="R38" s="196"/>
    </row>
    <row r="39" spans="1:18" s="248" customFormat="1" ht="15">
      <c r="A39" s="196"/>
      <c r="B39" s="196"/>
      <c r="C39" s="196"/>
      <c r="D39" s="219"/>
      <c r="E39" s="219"/>
      <c r="F39" s="219"/>
      <c r="G39" s="219"/>
      <c r="H39" s="247"/>
      <c r="I39" s="247"/>
      <c r="J39" s="247"/>
      <c r="K39" s="246"/>
      <c r="L39" s="246"/>
      <c r="M39" s="247"/>
      <c r="N39" s="196"/>
      <c r="O39" s="196"/>
      <c r="P39" s="196"/>
      <c r="Q39" s="196"/>
      <c r="R39" s="196"/>
    </row>
    <row r="40" spans="1:18" s="248" customFormat="1" ht="15">
      <c r="A40" s="196"/>
      <c r="B40" s="196"/>
      <c r="C40" s="196"/>
      <c r="D40" s="219"/>
      <c r="E40" s="219"/>
      <c r="F40" s="219"/>
      <c r="G40" s="219"/>
      <c r="H40" s="196"/>
      <c r="I40" s="196"/>
      <c r="J40" s="216"/>
      <c r="K40" s="196"/>
      <c r="L40" s="196"/>
      <c r="M40" s="247"/>
      <c r="N40" s="196"/>
      <c r="O40" s="196"/>
      <c r="P40" s="196"/>
      <c r="Q40" s="196"/>
      <c r="R40" s="196"/>
    </row>
    <row r="41" spans="1:18" s="248" customFormat="1" ht="15">
      <c r="A41" s="196"/>
      <c r="B41" s="196"/>
      <c r="C41" s="196"/>
      <c r="D41" s="219"/>
      <c r="E41" s="219"/>
      <c r="F41" s="219"/>
      <c r="G41" s="219"/>
      <c r="H41" s="196"/>
      <c r="I41" s="196"/>
      <c r="J41" s="247"/>
      <c r="K41" s="196"/>
      <c r="L41" s="196"/>
      <c r="M41" s="247"/>
      <c r="N41" s="196"/>
      <c r="O41" s="196"/>
      <c r="P41" s="196"/>
      <c r="Q41" s="196"/>
      <c r="R41" s="196"/>
    </row>
    <row r="42" spans="1:18" s="248" customFormat="1" ht="15">
      <c r="A42" s="196"/>
      <c r="B42" s="196"/>
      <c r="C42" s="196"/>
      <c r="D42" s="219"/>
      <c r="E42" s="219"/>
      <c r="F42" s="219"/>
      <c r="G42" s="219"/>
      <c r="H42" s="196"/>
      <c r="I42" s="196"/>
      <c r="J42" s="216"/>
      <c r="K42" s="196"/>
      <c r="L42" s="196"/>
      <c r="M42" s="247"/>
      <c r="N42" s="196"/>
      <c r="O42" s="196"/>
      <c r="P42" s="196"/>
      <c r="Q42" s="196"/>
      <c r="R42" s="196"/>
    </row>
  </sheetData>
  <sheetProtection/>
  <mergeCells count="15">
    <mergeCell ref="P5:P6"/>
    <mergeCell ref="Q5:Q6"/>
    <mergeCell ref="A1:Q1"/>
    <mergeCell ref="A2:Q2"/>
    <mergeCell ref="A3:Q3"/>
    <mergeCell ref="A4:Q4"/>
    <mergeCell ref="A5:A6"/>
    <mergeCell ref="B5:B6"/>
    <mergeCell ref="F5:F6"/>
    <mergeCell ref="G5:G6"/>
    <mergeCell ref="H5:H6"/>
    <mergeCell ref="I5:I6"/>
    <mergeCell ref="J5:J6"/>
    <mergeCell ref="K5:K6"/>
    <mergeCell ref="L5:L6"/>
  </mergeCells>
  <printOptions/>
  <pageMargins left="0.7874015748031497" right="0" top="0.1968503937007874" bottom="0.1968503937007874" header="0" footer="0"/>
  <pageSetup horizontalDpi="300" verticalDpi="300" orientation="landscape" paperSize="5" scale="8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29"/>
  </sheetPr>
  <dimension ref="A1:S41"/>
  <sheetViews>
    <sheetView zoomScalePageLayoutView="0" workbookViewId="0" topLeftCell="A1">
      <selection activeCell="J23" sqref="J23"/>
    </sheetView>
  </sheetViews>
  <sheetFormatPr defaultColWidth="12.7109375" defaultRowHeight="21.75"/>
  <cols>
    <col min="1" max="1" width="15.00390625" style="196" customWidth="1"/>
    <col min="2" max="2" width="12.8515625" style="196" customWidth="1"/>
    <col min="3" max="3" width="12.7109375" style="196" customWidth="1"/>
    <col min="4" max="4" width="15.00390625" style="219" customWidth="1"/>
    <col min="5" max="5" width="13.28125" style="219" customWidth="1"/>
    <col min="6" max="6" width="12.8515625" style="219" customWidth="1"/>
    <col min="7" max="7" width="12.7109375" style="219" customWidth="1"/>
    <col min="8" max="8" width="13.421875" style="219" customWidth="1"/>
    <col min="9" max="9" width="12.00390625" style="196" customWidth="1"/>
    <col min="10" max="10" width="11.8515625" style="196" customWidth="1"/>
    <col min="11" max="11" width="11.7109375" style="196" customWidth="1"/>
    <col min="12" max="12" width="12.421875" style="196" customWidth="1"/>
    <col min="13" max="13" width="11.140625" style="196" customWidth="1"/>
    <col min="14" max="14" width="12.28125" style="247" customWidth="1"/>
    <col min="15" max="15" width="12.28125" style="196" customWidth="1"/>
    <col min="16" max="16" width="12.7109375" style="196" customWidth="1"/>
    <col min="17" max="17" width="11.7109375" style="196" customWidth="1"/>
    <col min="18" max="18" width="11.8515625" style="196" customWidth="1"/>
    <col min="19" max="16384" width="12.7109375" style="196" customWidth="1"/>
  </cols>
  <sheetData>
    <row r="1" spans="1:18" ht="21">
      <c r="A1" s="397" t="s">
        <v>42</v>
      </c>
      <c r="B1" s="397"/>
      <c r="C1" s="397"/>
      <c r="D1" s="397"/>
      <c r="E1" s="397"/>
      <c r="F1" s="397"/>
      <c r="G1" s="397"/>
      <c r="H1" s="397"/>
      <c r="I1" s="397"/>
      <c r="J1" s="397"/>
      <c r="K1" s="397"/>
      <c r="L1" s="397"/>
      <c r="M1" s="397"/>
      <c r="N1" s="397"/>
      <c r="O1" s="397"/>
      <c r="P1" s="397"/>
      <c r="Q1" s="397"/>
      <c r="R1" s="397"/>
    </row>
    <row r="2" spans="1:18" ht="21">
      <c r="A2" s="397" t="s">
        <v>715</v>
      </c>
      <c r="B2" s="397"/>
      <c r="C2" s="397"/>
      <c r="D2" s="397"/>
      <c r="E2" s="397"/>
      <c r="F2" s="397"/>
      <c r="G2" s="397"/>
      <c r="H2" s="397"/>
      <c r="I2" s="397"/>
      <c r="J2" s="397"/>
      <c r="K2" s="397"/>
      <c r="L2" s="397"/>
      <c r="M2" s="397"/>
      <c r="N2" s="397"/>
      <c r="O2" s="397"/>
      <c r="P2" s="397"/>
      <c r="Q2" s="397"/>
      <c r="R2" s="397"/>
    </row>
    <row r="3" spans="1:18" s="197" customFormat="1" ht="21.75" customHeight="1">
      <c r="A3" s="398" t="s">
        <v>443</v>
      </c>
      <c r="B3" s="398"/>
      <c r="C3" s="398"/>
      <c r="D3" s="398"/>
      <c r="E3" s="398"/>
      <c r="F3" s="398"/>
      <c r="G3" s="398"/>
      <c r="H3" s="398"/>
      <c r="I3" s="398"/>
      <c r="J3" s="398"/>
      <c r="K3" s="398"/>
      <c r="L3" s="398"/>
      <c r="M3" s="398"/>
      <c r="N3" s="398"/>
      <c r="O3" s="398"/>
      <c r="P3" s="398"/>
      <c r="Q3" s="398"/>
      <c r="R3" s="398"/>
    </row>
    <row r="4" spans="1:18" ht="16.5" customHeight="1">
      <c r="A4" s="399"/>
      <c r="B4" s="399"/>
      <c r="C4" s="399"/>
      <c r="D4" s="399"/>
      <c r="E4" s="399"/>
      <c r="F4" s="399"/>
      <c r="G4" s="399"/>
      <c r="H4" s="399"/>
      <c r="I4" s="399"/>
      <c r="J4" s="399"/>
      <c r="K4" s="399"/>
      <c r="L4" s="399"/>
      <c r="M4" s="399"/>
      <c r="N4" s="399"/>
      <c r="O4" s="399"/>
      <c r="P4" s="399"/>
      <c r="Q4" s="399"/>
      <c r="R4" s="399"/>
    </row>
    <row r="5" spans="1:18" s="201" customFormat="1" ht="15">
      <c r="A5" s="400" t="s">
        <v>51</v>
      </c>
      <c r="B5" s="400" t="s">
        <v>25</v>
      </c>
      <c r="C5" s="198" t="s">
        <v>290</v>
      </c>
      <c r="D5" s="199" t="s">
        <v>290</v>
      </c>
      <c r="E5" s="199" t="s">
        <v>439</v>
      </c>
      <c r="F5" s="199" t="s">
        <v>710</v>
      </c>
      <c r="G5" s="400" t="s">
        <v>23</v>
      </c>
      <c r="H5" s="393" t="s">
        <v>52</v>
      </c>
      <c r="I5" s="395" t="s">
        <v>83</v>
      </c>
      <c r="J5" s="395" t="s">
        <v>26</v>
      </c>
      <c r="K5" s="395" t="s">
        <v>49</v>
      </c>
      <c r="L5" s="395" t="s">
        <v>50</v>
      </c>
      <c r="M5" s="395" t="s">
        <v>678</v>
      </c>
      <c r="N5" s="200" t="s">
        <v>27</v>
      </c>
      <c r="O5" s="200" t="s">
        <v>53</v>
      </c>
      <c r="P5" s="200" t="s">
        <v>84</v>
      </c>
      <c r="Q5" s="395" t="s">
        <v>48</v>
      </c>
      <c r="R5" s="395" t="s">
        <v>30</v>
      </c>
    </row>
    <row r="6" spans="1:18" s="204" customFormat="1" ht="15">
      <c r="A6" s="401"/>
      <c r="B6" s="401"/>
      <c r="C6" s="202" t="s">
        <v>291</v>
      </c>
      <c r="D6" s="55" t="s">
        <v>437</v>
      </c>
      <c r="E6" s="252" t="s">
        <v>440</v>
      </c>
      <c r="F6" s="252" t="s">
        <v>711</v>
      </c>
      <c r="G6" s="401"/>
      <c r="H6" s="394"/>
      <c r="I6" s="396"/>
      <c r="J6" s="396"/>
      <c r="K6" s="396"/>
      <c r="L6" s="396"/>
      <c r="M6" s="396"/>
      <c r="N6" s="203" t="s">
        <v>28</v>
      </c>
      <c r="O6" s="203" t="s">
        <v>29</v>
      </c>
      <c r="P6" s="203" t="s">
        <v>85</v>
      </c>
      <c r="Q6" s="396"/>
      <c r="R6" s="396"/>
    </row>
    <row r="7" spans="1:18" ht="15">
      <c r="A7" s="205" t="s">
        <v>31</v>
      </c>
      <c r="C7" s="206"/>
      <c r="D7" s="207"/>
      <c r="E7" s="207"/>
      <c r="F7" s="207"/>
      <c r="G7" s="207"/>
      <c r="H7" s="207"/>
      <c r="I7" s="208"/>
      <c r="J7" s="208"/>
      <c r="K7" s="208"/>
      <c r="L7" s="208"/>
      <c r="M7" s="208"/>
      <c r="N7" s="209"/>
      <c r="O7" s="208"/>
      <c r="P7" s="208"/>
      <c r="Q7" s="208"/>
      <c r="R7" s="208"/>
    </row>
    <row r="8" spans="1:18" ht="15">
      <c r="A8" s="210" t="s">
        <v>30</v>
      </c>
      <c r="B8" s="255">
        <v>45526300</v>
      </c>
      <c r="C8" s="254">
        <f aca="true" t="shared" si="0" ref="C8:C17">H8+I8+J8+K8+L8+M8+N8+O8+P8+Q8+R8-D8</f>
        <v>33171793.189999998</v>
      </c>
      <c r="D8" s="212">
        <v>756745.04</v>
      </c>
      <c r="E8" s="212"/>
      <c r="F8" s="307">
        <v>-19000900</v>
      </c>
      <c r="G8" s="212">
        <f>C8+D8+F8</f>
        <v>14927638.229999997</v>
      </c>
      <c r="H8" s="212">
        <v>0</v>
      </c>
      <c r="I8" s="212">
        <v>0</v>
      </c>
      <c r="J8" s="212">
        <v>0</v>
      </c>
      <c r="K8" s="210"/>
      <c r="L8" s="210"/>
      <c r="M8" s="210"/>
      <c r="N8" s="213"/>
      <c r="O8" s="210"/>
      <c r="P8" s="210"/>
      <c r="Q8" s="210"/>
      <c r="R8" s="212">
        <v>33928538.23</v>
      </c>
    </row>
    <row r="9" spans="1:19" ht="15">
      <c r="A9" s="210" t="s">
        <v>193</v>
      </c>
      <c r="B9" s="256">
        <v>9763800</v>
      </c>
      <c r="C9" s="254">
        <f t="shared" si="0"/>
        <v>9695468.71</v>
      </c>
      <c r="D9" s="214"/>
      <c r="E9" s="214"/>
      <c r="F9" s="214"/>
      <c r="G9" s="212">
        <f aca="true" t="shared" si="1" ref="G9:G17">C9+D9</f>
        <v>9695468.71</v>
      </c>
      <c r="H9" s="217">
        <v>9695468.71</v>
      </c>
      <c r="I9" s="211">
        <v>0</v>
      </c>
      <c r="J9" s="215">
        <v>0</v>
      </c>
      <c r="K9" s="215"/>
      <c r="L9" s="215"/>
      <c r="M9" s="215"/>
      <c r="N9" s="213"/>
      <c r="O9" s="215"/>
      <c r="P9" s="215"/>
      <c r="Q9" s="215"/>
      <c r="R9" s="215"/>
      <c r="S9" s="216"/>
    </row>
    <row r="10" spans="1:19" ht="15">
      <c r="A10" s="210" t="s">
        <v>194</v>
      </c>
      <c r="B10" s="257">
        <v>85370600</v>
      </c>
      <c r="C10" s="254">
        <f t="shared" si="0"/>
        <v>77852628.42</v>
      </c>
      <c r="D10" s="217">
        <v>2419920</v>
      </c>
      <c r="E10" s="217"/>
      <c r="F10" s="217"/>
      <c r="G10" s="212">
        <f t="shared" si="1"/>
        <v>80272548.42</v>
      </c>
      <c r="H10" s="217">
        <v>80272548.42</v>
      </c>
      <c r="I10" s="211">
        <v>0</v>
      </c>
      <c r="J10" s="215">
        <v>0</v>
      </c>
      <c r="K10" s="215"/>
      <c r="L10" s="215"/>
      <c r="M10" s="215"/>
      <c r="N10" s="213"/>
      <c r="O10" s="215"/>
      <c r="P10" s="215"/>
      <c r="Q10" s="215"/>
      <c r="R10" s="215"/>
      <c r="S10" s="216"/>
    </row>
    <row r="11" spans="1:19" ht="15">
      <c r="A11" s="210" t="s">
        <v>32</v>
      </c>
      <c r="B11" s="255">
        <v>116674800</v>
      </c>
      <c r="C11" s="254">
        <f t="shared" si="0"/>
        <v>115366211</v>
      </c>
      <c r="D11" s="212">
        <v>38050</v>
      </c>
      <c r="E11" s="212"/>
      <c r="F11" s="212"/>
      <c r="G11" s="212">
        <f t="shared" si="1"/>
        <v>115404261</v>
      </c>
      <c r="H11" s="212">
        <v>115058171</v>
      </c>
      <c r="I11" s="215">
        <v>129990</v>
      </c>
      <c r="J11" s="215">
        <v>71440</v>
      </c>
      <c r="K11" s="215"/>
      <c r="L11" s="215"/>
      <c r="M11" s="215"/>
      <c r="N11" s="213"/>
      <c r="O11" s="215"/>
      <c r="P11" s="215">
        <v>144660</v>
      </c>
      <c r="Q11" s="215"/>
      <c r="R11" s="215"/>
      <c r="S11" s="216"/>
    </row>
    <row r="12" spans="1:19" ht="15">
      <c r="A12" s="210" t="s">
        <v>33</v>
      </c>
      <c r="B12" s="255">
        <v>170359650</v>
      </c>
      <c r="C12" s="254">
        <f t="shared" si="0"/>
        <v>145140451.75</v>
      </c>
      <c r="D12" s="212"/>
      <c r="E12" s="212"/>
      <c r="F12" s="212"/>
      <c r="G12" s="212">
        <f t="shared" si="1"/>
        <v>145140451.75</v>
      </c>
      <c r="H12" s="212">
        <v>29012749.58</v>
      </c>
      <c r="I12" s="215">
        <v>5096873.21</v>
      </c>
      <c r="J12" s="215">
        <v>18804156</v>
      </c>
      <c r="K12" s="215">
        <v>31399200</v>
      </c>
      <c r="L12" s="215">
        <v>368340</v>
      </c>
      <c r="M12" s="215"/>
      <c r="N12" s="213">
        <v>6667495</v>
      </c>
      <c r="O12" s="215">
        <v>37248040</v>
      </c>
      <c r="P12" s="215">
        <v>13009632.06</v>
      </c>
      <c r="Q12" s="215">
        <v>3533965.9</v>
      </c>
      <c r="R12" s="215"/>
      <c r="S12" s="216"/>
    </row>
    <row r="13" spans="1:19" ht="15">
      <c r="A13" s="210" t="s">
        <v>34</v>
      </c>
      <c r="B13" s="255">
        <v>24762625</v>
      </c>
      <c r="C13" s="254">
        <f t="shared" si="0"/>
        <v>21068563.44</v>
      </c>
      <c r="D13" s="212"/>
      <c r="E13" s="212"/>
      <c r="F13" s="212"/>
      <c r="G13" s="212">
        <f t="shared" si="1"/>
        <v>21068563.44</v>
      </c>
      <c r="H13" s="212">
        <v>12773281.74</v>
      </c>
      <c r="I13" s="215">
        <v>4048830.5</v>
      </c>
      <c r="J13" s="215">
        <v>398590</v>
      </c>
      <c r="K13" s="215"/>
      <c r="L13" s="215"/>
      <c r="M13" s="215"/>
      <c r="N13" s="213"/>
      <c r="O13" s="215"/>
      <c r="P13" s="215">
        <v>3847861.2</v>
      </c>
      <c r="Q13" s="215"/>
      <c r="R13" s="215"/>
      <c r="S13" s="216"/>
    </row>
    <row r="14" spans="1:19" ht="15">
      <c r="A14" s="210" t="s">
        <v>35</v>
      </c>
      <c r="B14" s="255">
        <v>27322000</v>
      </c>
      <c r="C14" s="254">
        <f t="shared" si="0"/>
        <v>21211849.6</v>
      </c>
      <c r="D14" s="212"/>
      <c r="E14" s="212"/>
      <c r="F14" s="212"/>
      <c r="G14" s="212">
        <f t="shared" si="1"/>
        <v>21211849.6</v>
      </c>
      <c r="H14" s="212">
        <v>21211849.6</v>
      </c>
      <c r="I14" s="215">
        <v>0</v>
      </c>
      <c r="J14" s="215">
        <v>0</v>
      </c>
      <c r="K14" s="215"/>
      <c r="L14" s="218"/>
      <c r="M14" s="210"/>
      <c r="N14" s="251"/>
      <c r="O14" s="218"/>
      <c r="P14" s="215"/>
      <c r="Q14" s="215"/>
      <c r="R14" s="215"/>
      <c r="S14" s="216"/>
    </row>
    <row r="15" spans="1:19" ht="15">
      <c r="A15" s="210" t="s">
        <v>63</v>
      </c>
      <c r="B15" s="255">
        <v>109000225</v>
      </c>
      <c r="C15" s="254">
        <f t="shared" si="0"/>
        <v>106127132.3</v>
      </c>
      <c r="D15" s="212"/>
      <c r="E15" s="212"/>
      <c r="F15" s="212"/>
      <c r="G15" s="212">
        <f t="shared" si="1"/>
        <v>106127132.3</v>
      </c>
      <c r="H15" s="212">
        <v>16007932</v>
      </c>
      <c r="I15" s="215">
        <v>63904289.35</v>
      </c>
      <c r="J15" s="215">
        <v>151340</v>
      </c>
      <c r="K15" s="215"/>
      <c r="L15" s="250"/>
      <c r="M15" s="215">
        <v>3500000</v>
      </c>
      <c r="N15" s="251"/>
      <c r="O15" s="215">
        <v>12972474.95</v>
      </c>
      <c r="P15" s="215">
        <v>9591096</v>
      </c>
      <c r="Q15" s="215"/>
      <c r="R15" s="215"/>
      <c r="S15" s="216"/>
    </row>
    <row r="16" spans="1:19" ht="15">
      <c r="A16" s="210" t="s">
        <v>127</v>
      </c>
      <c r="B16" s="258">
        <v>150760000</v>
      </c>
      <c r="C16" s="254">
        <v>142293871.94</v>
      </c>
      <c r="D16" s="207">
        <v>12667565</v>
      </c>
      <c r="E16" s="207">
        <v>180226598</v>
      </c>
      <c r="F16" s="207"/>
      <c r="G16" s="212">
        <f>H16+I16+J16+K16+L16+M16+N16+O16+P16+Q16+R16</f>
        <v>335188034.94</v>
      </c>
      <c r="H16" s="212">
        <v>1600000</v>
      </c>
      <c r="I16" s="215">
        <v>0</v>
      </c>
      <c r="J16" s="215">
        <v>0</v>
      </c>
      <c r="K16" s="215"/>
      <c r="L16" s="250"/>
      <c r="M16" s="253"/>
      <c r="N16" s="220"/>
      <c r="O16" s="215">
        <v>6572450</v>
      </c>
      <c r="P16" s="215">
        <v>317816585.94</v>
      </c>
      <c r="Q16" s="215">
        <v>9198999</v>
      </c>
      <c r="R16" s="215"/>
      <c r="S16" s="216"/>
    </row>
    <row r="17" spans="1:19" ht="15">
      <c r="A17" s="210" t="s">
        <v>36</v>
      </c>
      <c r="B17" s="255">
        <v>24600000</v>
      </c>
      <c r="C17" s="254">
        <f t="shared" si="0"/>
        <v>24383982</v>
      </c>
      <c r="D17" s="212"/>
      <c r="E17" s="212"/>
      <c r="F17" s="212"/>
      <c r="G17" s="212">
        <f t="shared" si="1"/>
        <v>24383982</v>
      </c>
      <c r="H17" s="212">
        <v>0</v>
      </c>
      <c r="I17" s="215">
        <v>0</v>
      </c>
      <c r="J17" s="215">
        <v>900000</v>
      </c>
      <c r="K17" s="215">
        <v>1000000</v>
      </c>
      <c r="L17" s="249">
        <v>1083982</v>
      </c>
      <c r="M17" s="239"/>
      <c r="N17" s="251">
        <v>7400000</v>
      </c>
      <c r="O17" s="215">
        <v>14000000</v>
      </c>
      <c r="P17" s="215">
        <v>0</v>
      </c>
      <c r="Q17" s="215"/>
      <c r="R17" s="215"/>
      <c r="S17" s="216"/>
    </row>
    <row r="18" spans="1:19" s="227" customFormat="1" ht="15.75" thickBot="1">
      <c r="A18" s="221" t="s">
        <v>62</v>
      </c>
      <c r="B18" s="259">
        <f>SUM(B8:B17)</f>
        <v>764140000</v>
      </c>
      <c r="C18" s="223">
        <f>SUM(C8:C17)</f>
        <v>696311952.35</v>
      </c>
      <c r="D18" s="222">
        <f>SUM(D8:D17)</f>
        <v>15882280.04</v>
      </c>
      <c r="E18" s="222">
        <f>SUM(E7:E17)</f>
        <v>180226598</v>
      </c>
      <c r="F18" s="308">
        <f>SUM(F8:F17)</f>
        <v>-19000900</v>
      </c>
      <c r="G18" s="222">
        <f>SUM(G8:G17)</f>
        <v>873419930.3900001</v>
      </c>
      <c r="H18" s="222">
        <f>SUM(H9:H17)</f>
        <v>285632001.04999995</v>
      </c>
      <c r="I18" s="224">
        <f>SUM(I9:I17)</f>
        <v>73179983.06</v>
      </c>
      <c r="J18" s="224">
        <f>SUM(J8:J17)</f>
        <v>20325526</v>
      </c>
      <c r="K18" s="224">
        <f>SUM(K7:K17)</f>
        <v>32399200</v>
      </c>
      <c r="L18" s="224">
        <f>SUM(L8:L17)</f>
        <v>1452322</v>
      </c>
      <c r="M18" s="224">
        <f>SUM(M15:M17)</f>
        <v>3500000</v>
      </c>
      <c r="N18" s="225">
        <f>SUM(N7:N17)</f>
        <v>14067495</v>
      </c>
      <c r="O18" s="224">
        <f>SUM(O9:O17)</f>
        <v>70792964.95</v>
      </c>
      <c r="P18" s="224">
        <f>SUM(P9:P17)</f>
        <v>344409835.2</v>
      </c>
      <c r="Q18" s="224">
        <f>SUM(Q9:Q16)</f>
        <v>12732964.9</v>
      </c>
      <c r="R18" s="224">
        <f>SUM(R8:R17)</f>
        <v>33928538.23</v>
      </c>
      <c r="S18" s="226"/>
    </row>
    <row r="19" spans="1:18" ht="15.75" thickTop="1">
      <c r="A19" s="228" t="s">
        <v>37</v>
      </c>
      <c r="B19" s="260"/>
      <c r="C19" s="229"/>
      <c r="D19" s="229"/>
      <c r="E19" s="229"/>
      <c r="F19" s="229"/>
      <c r="G19" s="229"/>
      <c r="H19" s="229"/>
      <c r="I19" s="230"/>
      <c r="J19" s="230"/>
      <c r="K19" s="230"/>
      <c r="L19" s="230"/>
      <c r="M19" s="230"/>
      <c r="N19" s="231"/>
      <c r="O19" s="230"/>
      <c r="P19" s="230"/>
      <c r="Q19" s="230"/>
      <c r="R19" s="230"/>
    </row>
    <row r="20" spans="1:18" ht="15">
      <c r="A20" s="232" t="s">
        <v>38</v>
      </c>
      <c r="B20" s="261">
        <v>70000000</v>
      </c>
      <c r="C20" s="212">
        <v>55884704.44</v>
      </c>
      <c r="D20" s="212"/>
      <c r="E20" s="212"/>
      <c r="F20" s="212"/>
      <c r="G20" s="212">
        <f aca="true" t="shared" si="2" ref="G20:G29">SUM(C20:F20)</f>
        <v>55884704.44</v>
      </c>
      <c r="H20" s="212"/>
      <c r="I20" s="211"/>
      <c r="J20" s="211"/>
      <c r="K20" s="211"/>
      <c r="L20" s="210"/>
      <c r="N20" s="213"/>
      <c r="O20" s="211"/>
      <c r="P20" s="211"/>
      <c r="Q20" s="211"/>
      <c r="R20" s="211"/>
    </row>
    <row r="21" spans="1:18" ht="15">
      <c r="A21" s="232" t="s">
        <v>54</v>
      </c>
      <c r="B21" s="261">
        <v>1400000</v>
      </c>
      <c r="C21" s="212">
        <v>4006364.21</v>
      </c>
      <c r="D21" s="212"/>
      <c r="E21" s="212"/>
      <c r="F21" s="212"/>
      <c r="G21" s="212">
        <f t="shared" si="2"/>
        <v>4006364.21</v>
      </c>
      <c r="H21" s="212"/>
      <c r="I21" s="233"/>
      <c r="J21" s="213"/>
      <c r="K21" s="211"/>
      <c r="L21" s="211"/>
      <c r="M21" s="211"/>
      <c r="N21" s="213"/>
      <c r="O21" s="211"/>
      <c r="P21" s="211"/>
      <c r="Q21" s="211"/>
      <c r="R21" s="211"/>
    </row>
    <row r="22" spans="1:18" ht="15">
      <c r="A22" s="232" t="s">
        <v>39</v>
      </c>
      <c r="B22" s="261">
        <v>10490000</v>
      </c>
      <c r="C22" s="212">
        <v>8392433.6</v>
      </c>
      <c r="D22" s="212"/>
      <c r="E22" s="212"/>
      <c r="F22" s="212"/>
      <c r="G22" s="212">
        <f t="shared" si="2"/>
        <v>8392433.6</v>
      </c>
      <c r="H22" s="212"/>
      <c r="I22" s="211"/>
      <c r="J22" s="211"/>
      <c r="K22" s="211"/>
      <c r="L22" s="211"/>
      <c r="M22" s="211"/>
      <c r="N22" s="213"/>
      <c r="O22" s="211"/>
      <c r="P22" s="211"/>
      <c r="Q22" s="211"/>
      <c r="R22" s="211"/>
    </row>
    <row r="23" spans="1:18" ht="15">
      <c r="A23" s="232" t="s">
        <v>40</v>
      </c>
      <c r="B23" s="261">
        <v>1300000</v>
      </c>
      <c r="C23" s="212">
        <v>47489658</v>
      </c>
      <c r="D23" s="212"/>
      <c r="E23" s="212"/>
      <c r="F23" s="212"/>
      <c r="G23" s="212">
        <f t="shared" si="2"/>
        <v>47489658</v>
      </c>
      <c r="H23" s="212"/>
      <c r="I23" s="211"/>
      <c r="J23" s="211"/>
      <c r="K23" s="211"/>
      <c r="L23" s="211"/>
      <c r="M23" s="211"/>
      <c r="N23" s="213"/>
      <c r="O23" s="299"/>
      <c r="P23" s="301"/>
      <c r="Q23" s="211"/>
      <c r="R23" s="211"/>
    </row>
    <row r="24" spans="1:18" ht="15">
      <c r="A24" s="232" t="s">
        <v>41</v>
      </c>
      <c r="B24" s="261">
        <v>39100000</v>
      </c>
      <c r="C24" s="212">
        <v>178200</v>
      </c>
      <c r="D24" s="212"/>
      <c r="E24" s="212"/>
      <c r="F24" s="212"/>
      <c r="G24" s="219">
        <f t="shared" si="2"/>
        <v>178200</v>
      </c>
      <c r="H24" s="212"/>
      <c r="I24" s="211"/>
      <c r="J24" s="211"/>
      <c r="K24" s="211"/>
      <c r="L24" s="211"/>
      <c r="M24" s="211"/>
      <c r="N24" s="213"/>
      <c r="O24" s="211"/>
      <c r="P24" s="300"/>
      <c r="Q24" s="211"/>
      <c r="R24" s="211"/>
    </row>
    <row r="25" spans="1:18" ht="15">
      <c r="A25" s="232" t="s">
        <v>55</v>
      </c>
      <c r="B25" s="261">
        <v>150000</v>
      </c>
      <c r="C25" s="212">
        <v>1338348</v>
      </c>
      <c r="D25" s="212"/>
      <c r="E25" s="212"/>
      <c r="F25" s="212"/>
      <c r="G25" s="212">
        <f t="shared" si="2"/>
        <v>1338348</v>
      </c>
      <c r="H25" s="212"/>
      <c r="I25" s="211" t="s">
        <v>438</v>
      </c>
      <c r="J25" s="211"/>
      <c r="K25" s="211"/>
      <c r="L25" s="211"/>
      <c r="M25" s="211"/>
      <c r="N25" s="213"/>
      <c r="O25" s="211"/>
      <c r="P25" s="211"/>
      <c r="Q25" s="211"/>
      <c r="R25" s="211"/>
    </row>
    <row r="26" spans="1:18" ht="15">
      <c r="A26" s="232" t="s">
        <v>677</v>
      </c>
      <c r="B26" s="262">
        <v>487000000</v>
      </c>
      <c r="C26" s="234">
        <v>498964000.81</v>
      </c>
      <c r="D26" s="234"/>
      <c r="E26" s="234"/>
      <c r="F26" s="234"/>
      <c r="G26" s="234">
        <f t="shared" si="2"/>
        <v>498964000.81</v>
      </c>
      <c r="H26" s="212"/>
      <c r="I26" s="211"/>
      <c r="J26" s="211"/>
      <c r="K26" s="211"/>
      <c r="L26" s="211"/>
      <c r="M26" s="211"/>
      <c r="N26" s="213"/>
      <c r="O26" s="211"/>
      <c r="P26" s="211"/>
      <c r="Q26" s="211"/>
      <c r="R26" s="211"/>
    </row>
    <row r="27" spans="1:18" ht="15">
      <c r="A27" s="232" t="s">
        <v>676</v>
      </c>
      <c r="B27" s="262">
        <v>154700000</v>
      </c>
      <c r="C27" s="234">
        <v>154802699</v>
      </c>
      <c r="D27" s="234"/>
      <c r="E27" s="234"/>
      <c r="F27" s="234"/>
      <c r="G27" s="234">
        <f t="shared" si="2"/>
        <v>154802699</v>
      </c>
      <c r="H27" s="234"/>
      <c r="I27" s="235"/>
      <c r="J27" s="235"/>
      <c r="K27" s="235"/>
      <c r="L27" s="235"/>
      <c r="M27" s="235"/>
      <c r="N27" s="236"/>
      <c r="O27" s="235"/>
      <c r="P27" s="235"/>
      <c r="Q27" s="235"/>
      <c r="R27" s="235"/>
    </row>
    <row r="28" spans="1:18" ht="15">
      <c r="A28" s="232" t="s">
        <v>289</v>
      </c>
      <c r="B28" s="263"/>
      <c r="C28" s="237"/>
      <c r="D28" s="237">
        <v>15882280.04</v>
      </c>
      <c r="E28" s="237"/>
      <c r="F28" s="237"/>
      <c r="G28" s="237">
        <f t="shared" si="2"/>
        <v>15882280.04</v>
      </c>
      <c r="H28" s="237"/>
      <c r="I28" s="238"/>
      <c r="J28" s="238"/>
      <c r="K28" s="238"/>
      <c r="L28" s="238"/>
      <c r="M28" s="238"/>
      <c r="N28" s="239"/>
      <c r="O28" s="238"/>
      <c r="P28" s="238"/>
      <c r="Q28" s="238"/>
      <c r="R28" s="238"/>
    </row>
    <row r="29" spans="1:18" s="227" customFormat="1" ht="15.75" thickBot="1">
      <c r="A29" s="240" t="s">
        <v>56</v>
      </c>
      <c r="B29" s="223">
        <f>SUM(B20:B28)</f>
        <v>764140000</v>
      </c>
      <c r="C29" s="223">
        <f>SUM(C20:C28)</f>
        <v>771056408.06</v>
      </c>
      <c r="D29" s="222">
        <f>SUM(D20:D28)</f>
        <v>15882280.04</v>
      </c>
      <c r="E29" s="222"/>
      <c r="F29" s="222"/>
      <c r="G29" s="222">
        <f t="shared" si="2"/>
        <v>786938688.0999999</v>
      </c>
      <c r="H29" s="222"/>
      <c r="I29" s="223"/>
      <c r="J29" s="223"/>
      <c r="K29" s="223"/>
      <c r="L29" s="223"/>
      <c r="M29" s="223"/>
      <c r="N29" s="225"/>
      <c r="O29" s="223"/>
      <c r="P29" s="223"/>
      <c r="Q29" s="223"/>
      <c r="R29" s="223"/>
    </row>
    <row r="30" spans="1:18" s="227" customFormat="1" ht="15.75" thickTop="1">
      <c r="A30" s="241" t="s">
        <v>64</v>
      </c>
      <c r="B30" s="242"/>
      <c r="C30" s="242"/>
      <c r="D30" s="243"/>
      <c r="E30" s="243"/>
      <c r="F30" s="243"/>
      <c r="G30" s="309">
        <f>G29-G18</f>
        <v>-86481242.2900002</v>
      </c>
      <c r="H30" s="243"/>
      <c r="I30" s="244"/>
      <c r="J30" s="244"/>
      <c r="K30" s="244"/>
      <c r="L30" s="244"/>
      <c r="M30" s="244"/>
      <c r="N30" s="245"/>
      <c r="O30" s="244" t="s">
        <v>546</v>
      </c>
      <c r="P30" s="244"/>
      <c r="Q30" s="244"/>
      <c r="R30" s="244"/>
    </row>
    <row r="31" spans="1:18" s="227" customFormat="1" ht="15">
      <c r="A31" s="241"/>
      <c r="B31" s="242"/>
      <c r="C31" s="242"/>
      <c r="D31" s="243"/>
      <c r="E31" s="243"/>
      <c r="F31" s="243"/>
      <c r="G31" s="243"/>
      <c r="H31" s="243"/>
      <c r="I31" s="244"/>
      <c r="J31" s="244"/>
      <c r="K31" s="244"/>
      <c r="L31" s="244"/>
      <c r="M31" s="244"/>
      <c r="N31" s="245"/>
      <c r="O31" s="244"/>
      <c r="P31" s="244"/>
      <c r="Q31" s="244"/>
      <c r="R31" s="244"/>
    </row>
    <row r="32" spans="1:18" s="227" customFormat="1" ht="15">
      <c r="A32" s="241"/>
      <c r="B32" s="242"/>
      <c r="C32" s="242"/>
      <c r="D32" s="243"/>
      <c r="E32" s="243"/>
      <c r="F32" s="243"/>
      <c r="G32" s="243"/>
      <c r="H32" s="243"/>
      <c r="I32" s="244"/>
      <c r="J32" s="244"/>
      <c r="K32" s="244"/>
      <c r="L32" s="244"/>
      <c r="M32" s="244"/>
      <c r="N32" s="245"/>
      <c r="O32" s="244"/>
      <c r="P32" s="244"/>
      <c r="Q32" s="244"/>
      <c r="R32" s="244"/>
    </row>
    <row r="33" spans="1:18" s="227" customFormat="1" ht="15">
      <c r="A33" s="241"/>
      <c r="B33" s="242"/>
      <c r="C33" s="242" t="s">
        <v>707</v>
      </c>
      <c r="D33" s="243"/>
      <c r="E33" s="243"/>
      <c r="F33" s="243"/>
      <c r="G33" s="243"/>
      <c r="H33" s="243"/>
      <c r="I33" s="242" t="s">
        <v>714</v>
      </c>
      <c r="J33" s="244"/>
      <c r="K33" s="244"/>
      <c r="L33" s="244"/>
      <c r="M33" s="244"/>
      <c r="N33" s="242" t="s">
        <v>720</v>
      </c>
      <c r="O33" s="244"/>
      <c r="P33" s="244"/>
      <c r="Q33" s="244"/>
      <c r="R33" s="244"/>
    </row>
    <row r="34" spans="3:14" ht="15">
      <c r="C34" s="246" t="s">
        <v>706</v>
      </c>
      <c r="I34" s="246" t="s">
        <v>708</v>
      </c>
      <c r="N34" s="246" t="s">
        <v>709</v>
      </c>
    </row>
    <row r="35" spans="1:19" s="248" customFormat="1" ht="19.5">
      <c r="A35" s="196"/>
      <c r="B35" s="196"/>
      <c r="C35" s="302" t="s">
        <v>716</v>
      </c>
      <c r="D35" s="219"/>
      <c r="E35" s="219"/>
      <c r="F35" s="219"/>
      <c r="G35" s="219"/>
      <c r="H35" s="219"/>
      <c r="I35" s="302" t="s">
        <v>717</v>
      </c>
      <c r="J35" s="247"/>
      <c r="K35" s="247"/>
      <c r="L35" s="246"/>
      <c r="M35" s="246"/>
      <c r="N35" s="302" t="s">
        <v>718</v>
      </c>
      <c r="O35" s="196"/>
      <c r="P35" s="196"/>
      <c r="Q35" s="196"/>
      <c r="R35" s="196"/>
      <c r="S35" s="196"/>
    </row>
    <row r="36" spans="1:19" s="248" customFormat="1" ht="15">
      <c r="A36" s="196"/>
      <c r="B36" s="196"/>
      <c r="C36" s="196"/>
      <c r="D36" s="219"/>
      <c r="E36" s="219"/>
      <c r="F36" s="219"/>
      <c r="G36" s="219"/>
      <c r="H36" s="219"/>
      <c r="I36" s="247"/>
      <c r="J36" s="247"/>
      <c r="K36" s="247"/>
      <c r="L36" s="246"/>
      <c r="M36" s="246"/>
      <c r="N36" s="247"/>
      <c r="O36" s="196"/>
      <c r="P36" s="196"/>
      <c r="Q36" s="196"/>
      <c r="R36" s="196"/>
      <c r="S36" s="196"/>
    </row>
    <row r="37" spans="1:19" s="248" customFormat="1" ht="15">
      <c r="A37" s="196"/>
      <c r="B37" s="196"/>
      <c r="C37" s="196"/>
      <c r="D37" s="219"/>
      <c r="E37" s="219"/>
      <c r="F37" s="219"/>
      <c r="G37" s="219"/>
      <c r="H37" s="219"/>
      <c r="I37" s="247"/>
      <c r="J37" s="247"/>
      <c r="K37" s="247"/>
      <c r="L37" s="246"/>
      <c r="M37" s="246"/>
      <c r="N37" s="247"/>
      <c r="O37" s="196"/>
      <c r="P37" s="196"/>
      <c r="Q37" s="196"/>
      <c r="R37" s="196"/>
      <c r="S37" s="196"/>
    </row>
    <row r="38" spans="1:19" s="248" customFormat="1" ht="15">
      <c r="A38" s="196"/>
      <c r="B38" s="196"/>
      <c r="C38" s="196"/>
      <c r="D38" s="219"/>
      <c r="E38" s="219"/>
      <c r="F38" s="219"/>
      <c r="G38" s="219"/>
      <c r="H38" s="219"/>
      <c r="I38" s="247"/>
      <c r="J38" s="247"/>
      <c r="K38" s="247"/>
      <c r="L38" s="246"/>
      <c r="M38" s="246"/>
      <c r="N38" s="247"/>
      <c r="O38" s="196"/>
      <c r="P38" s="196"/>
      <c r="Q38" s="196"/>
      <c r="R38" s="196"/>
      <c r="S38" s="196"/>
    </row>
    <row r="39" spans="1:19" s="248" customFormat="1" ht="15">
      <c r="A39" s="196"/>
      <c r="B39" s="196"/>
      <c r="C39" s="196"/>
      <c r="D39" s="219"/>
      <c r="E39" s="219"/>
      <c r="F39" s="219"/>
      <c r="G39" s="219"/>
      <c r="H39" s="219"/>
      <c r="I39" s="196"/>
      <c r="J39" s="196"/>
      <c r="K39" s="216"/>
      <c r="L39" s="196"/>
      <c r="M39" s="196"/>
      <c r="N39" s="247"/>
      <c r="O39" s="196"/>
      <c r="P39" s="196"/>
      <c r="Q39" s="196"/>
      <c r="R39" s="196"/>
      <c r="S39" s="196"/>
    </row>
    <row r="40" spans="1:19" s="248" customFormat="1" ht="15">
      <c r="A40" s="196"/>
      <c r="B40" s="196"/>
      <c r="C40" s="196"/>
      <c r="D40" s="219"/>
      <c r="E40" s="219"/>
      <c r="F40" s="219"/>
      <c r="G40" s="219"/>
      <c r="H40" s="219"/>
      <c r="I40" s="196"/>
      <c r="J40" s="196"/>
      <c r="K40" s="247"/>
      <c r="L40" s="196"/>
      <c r="M40" s="196"/>
      <c r="N40" s="247"/>
      <c r="O40" s="196"/>
      <c r="P40" s="196"/>
      <c r="Q40" s="196"/>
      <c r="R40" s="196"/>
      <c r="S40" s="196"/>
    </row>
    <row r="41" spans="1:19" s="248" customFormat="1" ht="15">
      <c r="A41" s="196"/>
      <c r="B41" s="196"/>
      <c r="C41" s="196"/>
      <c r="D41" s="219"/>
      <c r="E41" s="219"/>
      <c r="F41" s="219"/>
      <c r="G41" s="219"/>
      <c r="H41" s="219"/>
      <c r="I41" s="196"/>
      <c r="J41" s="196"/>
      <c r="K41" s="216"/>
      <c r="L41" s="196"/>
      <c r="M41" s="196"/>
      <c r="N41" s="247"/>
      <c r="O41" s="196"/>
      <c r="P41" s="196"/>
      <c r="Q41" s="196"/>
      <c r="R41" s="196"/>
      <c r="S41" s="196"/>
    </row>
  </sheetData>
  <sheetProtection/>
  <mergeCells count="15">
    <mergeCell ref="R5:R6"/>
    <mergeCell ref="A1:R1"/>
    <mergeCell ref="A2:R2"/>
    <mergeCell ref="A3:R3"/>
    <mergeCell ref="A4:R4"/>
    <mergeCell ref="A5:A6"/>
    <mergeCell ref="B5:B6"/>
    <mergeCell ref="G5:G6"/>
    <mergeCell ref="H5:H6"/>
    <mergeCell ref="I5:I6"/>
    <mergeCell ref="J5:J6"/>
    <mergeCell ref="K5:K6"/>
    <mergeCell ref="L5:L6"/>
    <mergeCell ref="M5:M6"/>
    <mergeCell ref="Q5:Q6"/>
  </mergeCells>
  <printOptions/>
  <pageMargins left="0.7874015748031497" right="0" top="0.1968503937007874" bottom="0.1968503937007874" header="0" footer="0"/>
  <pageSetup horizontalDpi="300" verticalDpi="300" orientation="landscape" paperSize="5" scale="8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F173"/>
  <sheetViews>
    <sheetView zoomScalePageLayoutView="0" workbookViewId="0" topLeftCell="A1">
      <selection activeCell="B24" sqref="B24"/>
    </sheetView>
  </sheetViews>
  <sheetFormatPr defaultColWidth="9.140625" defaultRowHeight="21.75"/>
  <cols>
    <col min="1" max="1" width="4.8515625" style="315" customWidth="1"/>
    <col min="2" max="2" width="80.421875" style="313" customWidth="1"/>
    <col min="3" max="3" width="16.57421875" style="314" customWidth="1"/>
    <col min="4" max="4" width="16.00390625" style="315" bestFit="1" customWidth="1"/>
    <col min="5" max="5" width="9.140625" style="315" customWidth="1"/>
    <col min="6" max="6" width="9.57421875" style="315" bestFit="1" customWidth="1"/>
    <col min="7" max="16384" width="9.140625" style="315" customWidth="1"/>
  </cols>
  <sheetData>
    <row r="1" spans="1:2" ht="18.75">
      <c r="A1" s="312"/>
      <c r="B1" s="313" t="s">
        <v>721</v>
      </c>
    </row>
    <row r="2" ht="18.75">
      <c r="B2" s="313" t="s">
        <v>722</v>
      </c>
    </row>
    <row r="3" spans="1:4" ht="18.75">
      <c r="A3" s="316">
        <v>1</v>
      </c>
      <c r="B3" s="20" t="s">
        <v>723</v>
      </c>
      <c r="C3" s="317">
        <v>96300</v>
      </c>
      <c r="D3" s="318"/>
    </row>
    <row r="4" spans="1:3" ht="18.75">
      <c r="A4" s="316">
        <v>2</v>
      </c>
      <c r="B4" s="20" t="s">
        <v>724</v>
      </c>
      <c r="C4" s="317">
        <v>17840</v>
      </c>
    </row>
    <row r="5" spans="1:3" ht="18.75">
      <c r="A5" s="316">
        <v>3</v>
      </c>
      <c r="B5" s="20" t="s">
        <v>725</v>
      </c>
      <c r="C5" s="317">
        <v>83280</v>
      </c>
    </row>
    <row r="6" spans="1:3" ht="18.75">
      <c r="A6" s="316">
        <v>4</v>
      </c>
      <c r="B6" s="20" t="s">
        <v>726</v>
      </c>
      <c r="C6" s="317">
        <v>4800</v>
      </c>
    </row>
    <row r="7" spans="1:3" ht="18.75">
      <c r="A7" s="316">
        <v>5</v>
      </c>
      <c r="B7" s="20" t="s">
        <v>727</v>
      </c>
      <c r="C7" s="317">
        <v>83280</v>
      </c>
    </row>
    <row r="8" spans="1:3" ht="18.75">
      <c r="A8" s="316">
        <v>6</v>
      </c>
      <c r="B8" s="20" t="s">
        <v>728</v>
      </c>
      <c r="C8" s="317">
        <v>17840</v>
      </c>
    </row>
    <row r="9" spans="1:3" ht="18.75">
      <c r="A9" s="316">
        <v>7</v>
      </c>
      <c r="B9" s="20" t="s">
        <v>729</v>
      </c>
      <c r="C9" s="317">
        <v>83280</v>
      </c>
    </row>
    <row r="10" spans="1:4" ht="18.75">
      <c r="A10" s="316">
        <v>8</v>
      </c>
      <c r="B10" s="20" t="s">
        <v>730</v>
      </c>
      <c r="C10" s="317">
        <v>23968</v>
      </c>
      <c r="D10" s="319"/>
    </row>
    <row r="11" spans="1:3" ht="18.75">
      <c r="A11" s="316">
        <v>9</v>
      </c>
      <c r="B11" s="20" t="s">
        <v>731</v>
      </c>
      <c r="C11" s="317">
        <v>24000</v>
      </c>
    </row>
    <row r="12" spans="1:3" ht="18.75">
      <c r="A12" s="316">
        <v>10</v>
      </c>
      <c r="B12" s="20" t="s">
        <v>732</v>
      </c>
      <c r="C12" s="317">
        <v>83280</v>
      </c>
    </row>
    <row r="13" spans="1:3" ht="18.75">
      <c r="A13" s="316">
        <v>11</v>
      </c>
      <c r="B13" s="20" t="s">
        <v>733</v>
      </c>
      <c r="C13" s="317">
        <v>9900</v>
      </c>
    </row>
    <row r="14" spans="1:3" ht="18.75">
      <c r="A14" s="316">
        <v>12</v>
      </c>
      <c r="B14" s="20" t="s">
        <v>734</v>
      </c>
      <c r="C14" s="317">
        <v>369600</v>
      </c>
    </row>
    <row r="15" spans="1:3" ht="18.75">
      <c r="A15" s="316">
        <v>13</v>
      </c>
      <c r="B15" s="20" t="s">
        <v>735</v>
      </c>
      <c r="C15" s="317">
        <v>215000</v>
      </c>
    </row>
    <row r="16" spans="1:3" ht="18.75">
      <c r="A16" s="316">
        <v>14</v>
      </c>
      <c r="B16" s="20" t="s">
        <v>736</v>
      </c>
      <c r="C16" s="317">
        <v>35500</v>
      </c>
    </row>
    <row r="17" spans="1:3" ht="18.75">
      <c r="A17" s="316">
        <v>15</v>
      </c>
      <c r="B17" s="20" t="s">
        <v>737</v>
      </c>
      <c r="C17" s="317">
        <v>59900</v>
      </c>
    </row>
    <row r="18" spans="1:3" ht="18.75">
      <c r="A18" s="316">
        <v>16</v>
      </c>
      <c r="B18" s="20" t="s">
        <v>738</v>
      </c>
      <c r="C18" s="317">
        <v>96000</v>
      </c>
    </row>
    <row r="19" spans="1:3" ht="18.75">
      <c r="A19" s="316">
        <v>17</v>
      </c>
      <c r="B19" s="20" t="s">
        <v>739</v>
      </c>
      <c r="C19" s="317">
        <v>4200</v>
      </c>
    </row>
    <row r="20" spans="1:3" ht="18.75">
      <c r="A20" s="316">
        <v>18</v>
      </c>
      <c r="B20" s="20" t="s">
        <v>740</v>
      </c>
      <c r="C20" s="317">
        <v>2200</v>
      </c>
    </row>
    <row r="21" spans="1:3" ht="18.75">
      <c r="A21" s="316">
        <v>19</v>
      </c>
      <c r="B21" s="20" t="s">
        <v>741</v>
      </c>
      <c r="C21" s="317">
        <v>6100</v>
      </c>
    </row>
    <row r="22" spans="1:3" ht="18.75">
      <c r="A22" s="316">
        <v>20</v>
      </c>
      <c r="B22" s="20" t="s">
        <v>742</v>
      </c>
      <c r="C22" s="317">
        <v>12000</v>
      </c>
    </row>
    <row r="23" spans="1:3" ht="18.75">
      <c r="A23" s="316">
        <v>21</v>
      </c>
      <c r="B23" s="20" t="s">
        <v>730</v>
      </c>
      <c r="C23" s="317">
        <v>23968</v>
      </c>
    </row>
    <row r="24" spans="1:3" ht="18.75">
      <c r="A24" s="316">
        <v>22</v>
      </c>
      <c r="B24" s="20" t="s">
        <v>743</v>
      </c>
      <c r="C24" s="317">
        <v>27900</v>
      </c>
    </row>
    <row r="25" spans="1:3" ht="18.75">
      <c r="A25" s="316">
        <v>23</v>
      </c>
      <c r="B25" s="20" t="s">
        <v>744</v>
      </c>
      <c r="C25" s="317">
        <v>2200</v>
      </c>
    </row>
    <row r="26" spans="1:3" ht="18.75">
      <c r="A26" s="316">
        <v>24</v>
      </c>
      <c r="B26" s="20" t="s">
        <v>745</v>
      </c>
      <c r="C26" s="317">
        <v>35631</v>
      </c>
    </row>
    <row r="27" spans="1:3" ht="18.75">
      <c r="A27" s="316">
        <v>25</v>
      </c>
      <c r="B27" s="20" t="s">
        <v>746</v>
      </c>
      <c r="C27" s="317">
        <v>4500</v>
      </c>
    </row>
    <row r="28" spans="1:3" ht="18.75">
      <c r="A28" s="316">
        <v>26</v>
      </c>
      <c r="B28" s="20" t="s">
        <v>747</v>
      </c>
      <c r="C28" s="317">
        <v>16500</v>
      </c>
    </row>
    <row r="29" spans="1:3" ht="18.75">
      <c r="A29" s="316">
        <v>27</v>
      </c>
      <c r="B29" s="20" t="s">
        <v>748</v>
      </c>
      <c r="C29" s="317">
        <v>26000</v>
      </c>
    </row>
    <row r="30" spans="1:3" ht="18.75">
      <c r="A30" s="316">
        <v>28</v>
      </c>
      <c r="B30" s="20" t="s">
        <v>749</v>
      </c>
      <c r="C30" s="317">
        <v>5600</v>
      </c>
    </row>
    <row r="31" spans="1:3" ht="18.75">
      <c r="A31" s="316">
        <v>29</v>
      </c>
      <c r="B31" s="20" t="s">
        <v>750</v>
      </c>
      <c r="C31" s="317">
        <v>3100</v>
      </c>
    </row>
    <row r="32" spans="1:3" ht="18.75">
      <c r="A32" s="316">
        <v>30</v>
      </c>
      <c r="B32" s="20" t="s">
        <v>751</v>
      </c>
      <c r="C32" s="317">
        <v>26500</v>
      </c>
    </row>
    <row r="33" spans="1:3" ht="18.75">
      <c r="A33" s="316">
        <v>31</v>
      </c>
      <c r="B33" s="20" t="s">
        <v>752</v>
      </c>
      <c r="C33" s="317">
        <v>15900</v>
      </c>
    </row>
    <row r="34" spans="1:3" ht="18.75">
      <c r="A34" s="316">
        <v>32</v>
      </c>
      <c r="B34" s="20" t="s">
        <v>753</v>
      </c>
      <c r="C34" s="320">
        <v>83280</v>
      </c>
    </row>
    <row r="35" spans="1:3" ht="18.75">
      <c r="A35" s="316">
        <v>33</v>
      </c>
      <c r="B35" s="20" t="s">
        <v>754</v>
      </c>
      <c r="C35" s="320">
        <v>11000</v>
      </c>
    </row>
    <row r="36" spans="1:3" ht="18.75">
      <c r="A36" s="316">
        <v>34</v>
      </c>
      <c r="B36" s="20" t="s">
        <v>755</v>
      </c>
      <c r="C36" s="320">
        <v>11400</v>
      </c>
    </row>
    <row r="37" spans="1:4" ht="18.75">
      <c r="A37" s="316">
        <v>35</v>
      </c>
      <c r="B37" s="20" t="s">
        <v>756</v>
      </c>
      <c r="C37" s="320">
        <v>29850</v>
      </c>
      <c r="D37" s="312"/>
    </row>
    <row r="38" spans="1:3" ht="18.75">
      <c r="A38" s="316">
        <v>36</v>
      </c>
      <c r="B38" s="20" t="s">
        <v>730</v>
      </c>
      <c r="C38" s="320">
        <v>23968</v>
      </c>
    </row>
    <row r="39" spans="1:3" ht="18.75">
      <c r="A39" s="316">
        <v>37</v>
      </c>
      <c r="B39" s="20" t="s">
        <v>750</v>
      </c>
      <c r="C39" s="320">
        <v>17900</v>
      </c>
    </row>
    <row r="40" spans="1:3" ht="18.75">
      <c r="A40" s="316">
        <v>38</v>
      </c>
      <c r="B40" s="20" t="s">
        <v>757</v>
      </c>
      <c r="C40" s="320">
        <v>1900</v>
      </c>
    </row>
    <row r="41" spans="1:3" ht="18.75">
      <c r="A41" s="316">
        <v>39</v>
      </c>
      <c r="B41" s="20" t="s">
        <v>758</v>
      </c>
      <c r="C41" s="320">
        <v>49800</v>
      </c>
    </row>
    <row r="42" spans="1:3" ht="18.75">
      <c r="A42" s="316"/>
      <c r="B42" s="321" t="s">
        <v>759</v>
      </c>
      <c r="C42" s="320"/>
    </row>
    <row r="43" spans="1:3" ht="18.75">
      <c r="A43" s="316">
        <v>40</v>
      </c>
      <c r="B43" s="20" t="s">
        <v>760</v>
      </c>
      <c r="C43" s="320">
        <v>29800</v>
      </c>
    </row>
    <row r="44" spans="1:4" ht="18.75">
      <c r="A44" s="316">
        <v>41</v>
      </c>
      <c r="B44" s="20" t="s">
        <v>761</v>
      </c>
      <c r="C44" s="322">
        <v>83280</v>
      </c>
      <c r="D44" s="318"/>
    </row>
    <row r="45" spans="1:3" ht="18.75">
      <c r="A45" s="316">
        <v>42</v>
      </c>
      <c r="B45" s="323" t="s">
        <v>762</v>
      </c>
      <c r="C45" s="324">
        <v>63600</v>
      </c>
    </row>
    <row r="46" spans="1:3" ht="18.75">
      <c r="A46" s="316">
        <v>43</v>
      </c>
      <c r="B46" s="20" t="s">
        <v>763</v>
      </c>
      <c r="C46" s="320">
        <v>100000</v>
      </c>
    </row>
    <row r="47" spans="1:3" ht="18.75">
      <c r="A47" s="316">
        <v>44</v>
      </c>
      <c r="B47" s="20" t="s">
        <v>730</v>
      </c>
      <c r="C47" s="320">
        <v>23968</v>
      </c>
    </row>
    <row r="48" spans="1:3" ht="18.75">
      <c r="A48" s="316">
        <v>45</v>
      </c>
      <c r="B48" s="20" t="s">
        <v>764</v>
      </c>
      <c r="C48" s="322">
        <v>62060</v>
      </c>
    </row>
    <row r="49" spans="1:3" ht="18.75">
      <c r="A49" s="316">
        <v>46</v>
      </c>
      <c r="B49" s="20" t="s">
        <v>765</v>
      </c>
      <c r="C49" s="320">
        <v>29000</v>
      </c>
    </row>
    <row r="50" spans="1:3" ht="18.75">
      <c r="A50" s="316">
        <v>47</v>
      </c>
      <c r="B50" s="20" t="s">
        <v>766</v>
      </c>
      <c r="C50" s="320">
        <v>28997</v>
      </c>
    </row>
    <row r="51" spans="1:3" ht="18.75">
      <c r="A51" s="316">
        <v>48</v>
      </c>
      <c r="B51" s="20" t="s">
        <v>767</v>
      </c>
      <c r="C51" s="320">
        <v>41800</v>
      </c>
    </row>
    <row r="52" spans="1:4" ht="18.75">
      <c r="A52" s="316">
        <v>49</v>
      </c>
      <c r="B52" s="20" t="s">
        <v>768</v>
      </c>
      <c r="C52" s="320">
        <v>59700</v>
      </c>
      <c r="D52" s="325"/>
    </row>
    <row r="53" spans="1:4" ht="18.75">
      <c r="A53" s="316">
        <v>50</v>
      </c>
      <c r="B53" s="20" t="s">
        <v>769</v>
      </c>
      <c r="C53" s="320">
        <v>56400</v>
      </c>
      <c r="D53" s="318"/>
    </row>
    <row r="54" spans="1:3" ht="18.75">
      <c r="A54" s="316">
        <v>51</v>
      </c>
      <c r="B54" s="20" t="s">
        <v>770</v>
      </c>
      <c r="C54" s="322">
        <v>88872</v>
      </c>
    </row>
    <row r="55" spans="1:3" ht="18.75">
      <c r="A55" s="316">
        <v>52</v>
      </c>
      <c r="B55" s="20" t="s">
        <v>730</v>
      </c>
      <c r="C55" s="320">
        <v>23968</v>
      </c>
    </row>
    <row r="56" spans="1:4" ht="18.75">
      <c r="A56" s="316">
        <v>53</v>
      </c>
      <c r="B56" s="20" t="s">
        <v>771</v>
      </c>
      <c r="C56" s="320">
        <v>147940</v>
      </c>
      <c r="D56" s="325"/>
    </row>
    <row r="57" spans="1:3" ht="18.75">
      <c r="A57" s="316">
        <v>54</v>
      </c>
      <c r="B57" s="20" t="s">
        <v>772</v>
      </c>
      <c r="C57" s="320">
        <v>120910</v>
      </c>
    </row>
    <row r="58" spans="1:3" ht="18.75">
      <c r="A58" s="316">
        <v>55</v>
      </c>
      <c r="B58" s="20" t="s">
        <v>773</v>
      </c>
      <c r="C58" s="320">
        <v>374500</v>
      </c>
    </row>
    <row r="59" spans="1:6" ht="18.75">
      <c r="A59" s="316">
        <v>56</v>
      </c>
      <c r="B59" s="272" t="s">
        <v>774</v>
      </c>
      <c r="C59" s="326">
        <v>88872</v>
      </c>
      <c r="D59" s="325"/>
      <c r="F59" s="327"/>
    </row>
    <row r="60" spans="1:3" ht="18.75">
      <c r="A60" s="316">
        <v>57</v>
      </c>
      <c r="B60" s="20" t="s">
        <v>775</v>
      </c>
      <c r="C60" s="320">
        <v>797150</v>
      </c>
    </row>
    <row r="61" spans="1:3" ht="18.75">
      <c r="A61" s="316">
        <v>58</v>
      </c>
      <c r="B61" s="20" t="s">
        <v>776</v>
      </c>
      <c r="C61" s="320">
        <v>434200.65</v>
      </c>
    </row>
    <row r="62" spans="1:3" ht="18.75">
      <c r="A62" s="316">
        <v>59</v>
      </c>
      <c r="B62" s="20" t="s">
        <v>730</v>
      </c>
      <c r="C62" s="320">
        <v>23968</v>
      </c>
    </row>
    <row r="63" spans="1:3" ht="18.75">
      <c r="A63" s="316">
        <v>60</v>
      </c>
      <c r="B63" s="20" t="s">
        <v>777</v>
      </c>
      <c r="C63" s="320">
        <v>15900</v>
      </c>
    </row>
    <row r="64" spans="1:4" ht="18.75">
      <c r="A64" s="316">
        <v>61</v>
      </c>
      <c r="B64" s="20" t="s">
        <v>778</v>
      </c>
      <c r="C64" s="320">
        <v>487920</v>
      </c>
      <c r="D64" s="325"/>
    </row>
    <row r="65" spans="1:4" ht="18.75">
      <c r="A65" s="316">
        <v>62</v>
      </c>
      <c r="B65" s="20" t="s">
        <v>779</v>
      </c>
      <c r="C65" s="320">
        <v>209720</v>
      </c>
      <c r="D65" s="328"/>
    </row>
    <row r="66" spans="1:4" ht="18.75">
      <c r="A66" s="316">
        <v>63</v>
      </c>
      <c r="B66" s="329" t="s">
        <v>780</v>
      </c>
      <c r="C66" s="324">
        <v>7150000</v>
      </c>
      <c r="D66" s="328"/>
    </row>
    <row r="67" spans="1:3" ht="18.75">
      <c r="A67" s="316">
        <v>64</v>
      </c>
      <c r="B67" s="20" t="s">
        <v>781</v>
      </c>
      <c r="C67" s="320">
        <v>242500</v>
      </c>
    </row>
    <row r="68" spans="1:3" ht="18.75">
      <c r="A68" s="316">
        <v>65</v>
      </c>
      <c r="B68" s="20" t="s">
        <v>782</v>
      </c>
      <c r="C68" s="320">
        <v>88872</v>
      </c>
    </row>
    <row r="69" spans="1:4" ht="18.75">
      <c r="A69" s="316">
        <v>66</v>
      </c>
      <c r="B69" s="20" t="s">
        <v>783</v>
      </c>
      <c r="C69" s="320">
        <v>1995550</v>
      </c>
      <c r="D69" s="318"/>
    </row>
    <row r="70" spans="1:3" ht="18.75">
      <c r="A70" s="316">
        <v>67</v>
      </c>
      <c r="B70" s="20" t="s">
        <v>784</v>
      </c>
      <c r="C70" s="320">
        <v>23968</v>
      </c>
    </row>
    <row r="71" spans="1:3" ht="18.75">
      <c r="A71" s="316">
        <v>68</v>
      </c>
      <c r="B71" s="20" t="s">
        <v>785</v>
      </c>
      <c r="C71" s="320">
        <v>1200000</v>
      </c>
    </row>
    <row r="72" spans="1:3" ht="18.75">
      <c r="A72" s="316">
        <v>69</v>
      </c>
      <c r="B72" s="20" t="s">
        <v>786</v>
      </c>
      <c r="C72" s="320">
        <v>242500</v>
      </c>
    </row>
    <row r="73" spans="1:3" ht="18.75">
      <c r="A73" s="316">
        <v>70</v>
      </c>
      <c r="B73" s="329" t="s">
        <v>787</v>
      </c>
      <c r="C73" s="324">
        <v>22500</v>
      </c>
    </row>
    <row r="74" spans="1:3" ht="18.75">
      <c r="A74" s="316">
        <v>71</v>
      </c>
      <c r="B74" s="329" t="s">
        <v>788</v>
      </c>
      <c r="C74" s="324">
        <v>88872</v>
      </c>
    </row>
    <row r="75" spans="1:4" ht="18.75">
      <c r="A75" s="316">
        <v>72</v>
      </c>
      <c r="B75" s="20" t="s">
        <v>789</v>
      </c>
      <c r="C75" s="320">
        <v>23968</v>
      </c>
      <c r="D75" s="328"/>
    </row>
    <row r="76" spans="1:4" ht="18.75">
      <c r="A76" s="316">
        <v>73</v>
      </c>
      <c r="B76" s="20" t="s">
        <v>790</v>
      </c>
      <c r="C76" s="320">
        <v>53520</v>
      </c>
      <c r="D76" s="328"/>
    </row>
    <row r="77" spans="1:3" ht="18.75">
      <c r="A77" s="316">
        <v>74</v>
      </c>
      <c r="B77" s="20" t="s">
        <v>791</v>
      </c>
      <c r="C77" s="320">
        <v>4950</v>
      </c>
    </row>
    <row r="78" spans="1:3" ht="18.75">
      <c r="A78" s="316">
        <v>75</v>
      </c>
      <c r="B78" s="20" t="s">
        <v>792</v>
      </c>
      <c r="C78" s="320">
        <v>141240</v>
      </c>
    </row>
    <row r="79" spans="1:3" ht="18.75">
      <c r="A79" s="316">
        <v>76</v>
      </c>
      <c r="B79" s="20" t="s">
        <v>793</v>
      </c>
      <c r="C79" s="320">
        <v>40000</v>
      </c>
    </row>
    <row r="80" spans="1:3" ht="18.75">
      <c r="A80" s="316">
        <v>77</v>
      </c>
      <c r="B80" s="20" t="s">
        <v>794</v>
      </c>
      <c r="C80" s="320">
        <v>242500</v>
      </c>
    </row>
    <row r="81" spans="1:3" ht="18.75">
      <c r="A81" s="316">
        <v>78</v>
      </c>
      <c r="B81" s="20" t="s">
        <v>795</v>
      </c>
      <c r="C81" s="320">
        <v>141000</v>
      </c>
    </row>
    <row r="82" spans="1:3" ht="18.75">
      <c r="A82" s="316">
        <v>79</v>
      </c>
      <c r="B82" s="20" t="s">
        <v>796</v>
      </c>
      <c r="C82" s="320">
        <v>58500</v>
      </c>
    </row>
    <row r="83" spans="1:3" ht="18.75">
      <c r="A83" s="316"/>
      <c r="B83" s="321" t="s">
        <v>797</v>
      </c>
      <c r="C83" s="320"/>
    </row>
    <row r="84" spans="1:3" ht="18.75">
      <c r="A84" s="316">
        <v>80</v>
      </c>
      <c r="B84" s="20" t="s">
        <v>798</v>
      </c>
      <c r="C84" s="320">
        <v>16900</v>
      </c>
    </row>
    <row r="85" spans="1:3" ht="18.75">
      <c r="A85" s="316">
        <v>81</v>
      </c>
      <c r="B85" s="20" t="s">
        <v>799</v>
      </c>
      <c r="C85" s="320">
        <v>43800</v>
      </c>
    </row>
    <row r="86" spans="1:3" ht="18.75">
      <c r="A86" s="316">
        <v>82</v>
      </c>
      <c r="B86" s="20" t="s">
        <v>800</v>
      </c>
      <c r="C86" s="320">
        <v>56496</v>
      </c>
    </row>
    <row r="87" spans="1:3" ht="18.75">
      <c r="A87" s="316">
        <v>83</v>
      </c>
      <c r="B87" s="20" t="s">
        <v>801</v>
      </c>
      <c r="C87" s="320">
        <v>100375</v>
      </c>
    </row>
    <row r="88" spans="1:3" ht="18.75">
      <c r="A88" s="316">
        <v>84</v>
      </c>
      <c r="B88" s="20" t="s">
        <v>802</v>
      </c>
      <c r="C88" s="320">
        <v>70620</v>
      </c>
    </row>
    <row r="89" spans="1:3" ht="18.75">
      <c r="A89" s="316">
        <v>85</v>
      </c>
      <c r="B89" s="20" t="s">
        <v>803</v>
      </c>
      <c r="C89" s="320">
        <v>86349</v>
      </c>
    </row>
    <row r="90" spans="1:3" ht="18.75">
      <c r="A90" s="316">
        <v>86</v>
      </c>
      <c r="B90" s="20" t="s">
        <v>804</v>
      </c>
      <c r="C90" s="320">
        <v>29960</v>
      </c>
    </row>
    <row r="91" spans="1:3" ht="18.75">
      <c r="A91" s="316">
        <v>87</v>
      </c>
      <c r="B91" s="20" t="s">
        <v>805</v>
      </c>
      <c r="C91" s="320">
        <v>113420</v>
      </c>
    </row>
    <row r="92" spans="1:3" ht="18.75">
      <c r="A92" s="316">
        <v>88</v>
      </c>
      <c r="B92" s="20" t="s">
        <v>806</v>
      </c>
      <c r="C92" s="322">
        <v>65500</v>
      </c>
    </row>
    <row r="93" spans="1:3" ht="18.75">
      <c r="A93" s="316">
        <v>89</v>
      </c>
      <c r="B93" s="20" t="s">
        <v>807</v>
      </c>
      <c r="C93" s="320">
        <v>29600</v>
      </c>
    </row>
    <row r="94" spans="1:3" ht="18.75">
      <c r="A94" s="316">
        <v>90</v>
      </c>
      <c r="B94" s="20" t="s">
        <v>808</v>
      </c>
      <c r="C94" s="320">
        <v>19920</v>
      </c>
    </row>
    <row r="95" spans="1:3" ht="18.75">
      <c r="A95" s="316">
        <v>91</v>
      </c>
      <c r="B95" s="20" t="s">
        <v>809</v>
      </c>
      <c r="C95" s="320">
        <v>239200</v>
      </c>
    </row>
    <row r="96" spans="1:3" ht="18.75">
      <c r="A96" s="316">
        <v>92</v>
      </c>
      <c r="B96" s="20" t="s">
        <v>810</v>
      </c>
      <c r="C96" s="320">
        <v>8000</v>
      </c>
    </row>
    <row r="97" spans="1:3" ht="18.75">
      <c r="A97" s="316">
        <v>93</v>
      </c>
      <c r="B97" s="20" t="s">
        <v>811</v>
      </c>
      <c r="C97" s="320">
        <v>64628</v>
      </c>
    </row>
    <row r="98" spans="1:3" ht="18.75">
      <c r="A98" s="316">
        <v>94</v>
      </c>
      <c r="B98" s="20" t="s">
        <v>811</v>
      </c>
      <c r="C98" s="320">
        <v>28248</v>
      </c>
    </row>
    <row r="99" spans="1:3" ht="18.75">
      <c r="A99" s="316">
        <v>95</v>
      </c>
      <c r="B99" s="20" t="s">
        <v>812</v>
      </c>
      <c r="C99" s="320">
        <v>29900</v>
      </c>
    </row>
    <row r="100" spans="1:3" ht="18.75">
      <c r="A100" s="316">
        <v>96</v>
      </c>
      <c r="B100" s="20" t="s">
        <v>813</v>
      </c>
      <c r="C100" s="320">
        <v>15900</v>
      </c>
    </row>
    <row r="101" spans="1:3" ht="18.75">
      <c r="A101" s="316">
        <v>97</v>
      </c>
      <c r="B101" s="20" t="s">
        <v>814</v>
      </c>
      <c r="C101" s="320">
        <v>20900</v>
      </c>
    </row>
    <row r="102" spans="1:3" ht="18.75">
      <c r="A102" s="316">
        <v>98</v>
      </c>
      <c r="B102" s="20" t="s">
        <v>815</v>
      </c>
      <c r="C102" s="320">
        <v>743000</v>
      </c>
    </row>
    <row r="103" spans="1:3" ht="18.75">
      <c r="A103" s="316">
        <v>99</v>
      </c>
      <c r="B103" s="20" t="s">
        <v>816</v>
      </c>
      <c r="C103" s="320">
        <v>125000</v>
      </c>
    </row>
    <row r="104" spans="1:3" ht="18.75">
      <c r="A104" s="316">
        <v>100</v>
      </c>
      <c r="B104" s="20" t="s">
        <v>817</v>
      </c>
      <c r="C104" s="320">
        <v>489579.35</v>
      </c>
    </row>
    <row r="105" spans="1:3" ht="18.75">
      <c r="A105" s="316">
        <v>101</v>
      </c>
      <c r="B105" s="20" t="s">
        <v>818</v>
      </c>
      <c r="C105" s="320">
        <v>7400</v>
      </c>
    </row>
    <row r="106" spans="1:3" ht="18.75">
      <c r="A106" s="316">
        <v>102</v>
      </c>
      <c r="B106" s="20" t="s">
        <v>819</v>
      </c>
      <c r="C106" s="320">
        <v>4300</v>
      </c>
    </row>
    <row r="107" spans="1:3" ht="18.75">
      <c r="A107" s="316">
        <v>103</v>
      </c>
      <c r="B107" s="330" t="s">
        <v>820</v>
      </c>
      <c r="C107" s="320">
        <v>88872</v>
      </c>
    </row>
    <row r="108" spans="1:4" ht="18.75">
      <c r="A108" s="316">
        <v>104</v>
      </c>
      <c r="B108" s="20" t="s">
        <v>821</v>
      </c>
      <c r="C108" s="320">
        <v>49800</v>
      </c>
      <c r="D108" s="325">
        <f>SUM(C3:C108)</f>
        <v>19445798</v>
      </c>
    </row>
    <row r="109" spans="1:3" ht="18.75">
      <c r="A109" s="315">
        <v>105</v>
      </c>
      <c r="B109" s="331" t="s">
        <v>822</v>
      </c>
      <c r="C109" s="314">
        <v>54900</v>
      </c>
    </row>
    <row r="110" spans="1:3" ht="18.75">
      <c r="A110" s="315">
        <v>106</v>
      </c>
      <c r="B110" s="331" t="s">
        <v>823</v>
      </c>
      <c r="C110" s="314">
        <v>10000000</v>
      </c>
    </row>
    <row r="111" spans="1:4" ht="18.75">
      <c r="A111" s="315">
        <v>107</v>
      </c>
      <c r="B111" s="331" t="s">
        <v>824</v>
      </c>
      <c r="C111" s="314">
        <v>1500000</v>
      </c>
      <c r="D111" s="328"/>
    </row>
    <row r="112" spans="1:4" ht="18.75">
      <c r="A112" s="315">
        <v>108</v>
      </c>
      <c r="B112" s="331" t="s">
        <v>825</v>
      </c>
      <c r="C112" s="314">
        <v>300000</v>
      </c>
      <c r="D112" s="328"/>
    </row>
    <row r="113" spans="1:3" ht="18.75">
      <c r="A113" s="315">
        <v>109</v>
      </c>
      <c r="B113" s="331" t="s">
        <v>826</v>
      </c>
      <c r="C113" s="314">
        <v>170000</v>
      </c>
    </row>
    <row r="114" spans="1:3" ht="18.75">
      <c r="A114" s="315">
        <v>110</v>
      </c>
      <c r="B114" s="331" t="s">
        <v>827</v>
      </c>
      <c r="C114" s="314">
        <v>25000</v>
      </c>
    </row>
    <row r="115" spans="1:3" ht="18.75">
      <c r="A115" s="315">
        <v>111</v>
      </c>
      <c r="B115" s="331" t="s">
        <v>828</v>
      </c>
      <c r="C115" s="314">
        <v>80400</v>
      </c>
    </row>
    <row r="116" spans="1:3" ht="18.75">
      <c r="A116" s="315">
        <v>112</v>
      </c>
      <c r="B116" s="331" t="s">
        <v>829</v>
      </c>
      <c r="C116" s="314">
        <v>13500000</v>
      </c>
    </row>
    <row r="117" spans="1:3" ht="18.75">
      <c r="A117" s="315">
        <v>113</v>
      </c>
      <c r="B117" s="331" t="s">
        <v>830</v>
      </c>
      <c r="C117" s="314">
        <v>3000000</v>
      </c>
    </row>
    <row r="118" spans="1:3" ht="18.75">
      <c r="A118" s="315">
        <v>114</v>
      </c>
      <c r="B118" s="331" t="s">
        <v>831</v>
      </c>
      <c r="C118" s="314">
        <v>6000000</v>
      </c>
    </row>
    <row r="119" spans="1:3" ht="18.75">
      <c r="A119" s="315">
        <v>115</v>
      </c>
      <c r="B119" s="331" t="s">
        <v>832</v>
      </c>
      <c r="C119" s="314">
        <v>15000000</v>
      </c>
    </row>
    <row r="120" spans="1:3" ht="18.75">
      <c r="A120" s="315">
        <v>116</v>
      </c>
      <c r="B120" s="331" t="s">
        <v>833</v>
      </c>
      <c r="C120" s="314">
        <v>5400000</v>
      </c>
    </row>
    <row r="121" spans="1:3" ht="18.75">
      <c r="A121" s="315">
        <v>117</v>
      </c>
      <c r="B121" s="331" t="s">
        <v>834</v>
      </c>
      <c r="C121" s="314">
        <v>10000000</v>
      </c>
    </row>
    <row r="122" spans="1:3" ht="18.75">
      <c r="A122" s="315">
        <v>118</v>
      </c>
      <c r="B122" s="331" t="s">
        <v>835</v>
      </c>
      <c r="C122" s="314">
        <v>500000</v>
      </c>
    </row>
    <row r="123" spans="1:3" ht="18.75">
      <c r="A123" s="315">
        <v>119</v>
      </c>
      <c r="B123" s="331" t="s">
        <v>836</v>
      </c>
      <c r="C123" s="314">
        <v>2000000</v>
      </c>
    </row>
    <row r="124" ht="18.75">
      <c r="B124" s="321" t="s">
        <v>837</v>
      </c>
    </row>
    <row r="125" spans="1:3" ht="18.75">
      <c r="A125" s="315">
        <v>120</v>
      </c>
      <c r="B125" s="331" t="s">
        <v>838</v>
      </c>
      <c r="C125" s="314">
        <v>1500000</v>
      </c>
    </row>
    <row r="126" spans="1:3" ht="18.75">
      <c r="A126" s="315">
        <v>121</v>
      </c>
      <c r="B126" s="331" t="s">
        <v>839</v>
      </c>
      <c r="C126" s="314">
        <v>2000000</v>
      </c>
    </row>
    <row r="127" spans="1:3" ht="18.75">
      <c r="A127" s="315">
        <v>122</v>
      </c>
      <c r="B127" s="331" t="s">
        <v>840</v>
      </c>
      <c r="C127" s="314">
        <v>3210000</v>
      </c>
    </row>
    <row r="128" spans="1:3" ht="18.75">
      <c r="A128" s="315">
        <v>123</v>
      </c>
      <c r="B128" s="331" t="s">
        <v>841</v>
      </c>
      <c r="C128" s="314">
        <v>2000000</v>
      </c>
    </row>
    <row r="129" spans="1:4" ht="18.75">
      <c r="A129" s="315">
        <v>124</v>
      </c>
      <c r="B129" s="331" t="s">
        <v>842</v>
      </c>
      <c r="C129" s="314">
        <v>7500000</v>
      </c>
      <c r="D129" s="318">
        <f>SUM(C109:C129)</f>
        <v>83740300</v>
      </c>
    </row>
    <row r="130" spans="1:3" ht="18.75">
      <c r="A130" s="315">
        <v>125</v>
      </c>
      <c r="B130" s="331" t="s">
        <v>843</v>
      </c>
      <c r="C130" s="314">
        <v>129500</v>
      </c>
    </row>
    <row r="131" spans="1:3" ht="18.75">
      <c r="A131" s="315">
        <v>126</v>
      </c>
      <c r="B131" s="331" t="s">
        <v>844</v>
      </c>
      <c r="C131" s="314">
        <v>107856</v>
      </c>
    </row>
    <row r="132" spans="1:3" ht="18.75">
      <c r="A132" s="315">
        <v>127</v>
      </c>
      <c r="B132" s="331" t="s">
        <v>845</v>
      </c>
      <c r="C132" s="314">
        <v>242500</v>
      </c>
    </row>
    <row r="133" spans="1:3" ht="18.75">
      <c r="A133" s="315">
        <v>128</v>
      </c>
      <c r="B133" s="331" t="s">
        <v>314</v>
      </c>
      <c r="C133" s="314">
        <v>26100</v>
      </c>
    </row>
    <row r="134" spans="1:3" ht="18.75">
      <c r="A134" s="315">
        <v>129</v>
      </c>
      <c r="B134" s="331" t="s">
        <v>846</v>
      </c>
      <c r="C134" s="314">
        <v>297460</v>
      </c>
    </row>
    <row r="135" spans="1:3" ht="18.75">
      <c r="A135" s="315">
        <v>130</v>
      </c>
      <c r="B135" s="331" t="s">
        <v>847</v>
      </c>
      <c r="C135" s="314">
        <v>486850</v>
      </c>
    </row>
    <row r="136" spans="1:3" ht="18.75">
      <c r="A136" s="315">
        <v>131</v>
      </c>
      <c r="B136" s="331" t="s">
        <v>848</v>
      </c>
      <c r="C136" s="314">
        <v>180000</v>
      </c>
    </row>
    <row r="137" spans="1:3" ht="18.75">
      <c r="A137" s="315">
        <v>132</v>
      </c>
      <c r="B137" s="331" t="s">
        <v>849</v>
      </c>
      <c r="C137" s="314">
        <v>200000</v>
      </c>
    </row>
    <row r="138" spans="1:3" ht="18.75">
      <c r="A138" s="315">
        <v>133</v>
      </c>
      <c r="B138" s="331" t="s">
        <v>564</v>
      </c>
      <c r="C138" s="314">
        <v>780768.3</v>
      </c>
    </row>
    <row r="139" spans="1:4" ht="18.75">
      <c r="A139" s="315">
        <v>134</v>
      </c>
      <c r="B139" s="331" t="s">
        <v>564</v>
      </c>
      <c r="C139" s="332">
        <v>490000</v>
      </c>
      <c r="D139" s="318">
        <f>SUM(C130:C139)</f>
        <v>2941034.3</v>
      </c>
    </row>
    <row r="140" spans="2:3" ht="19.5" thickBot="1">
      <c r="B140" s="312" t="s">
        <v>23</v>
      </c>
      <c r="C140" s="333">
        <f>SUM(C3:C139)</f>
        <v>106127132.3</v>
      </c>
    </row>
    <row r="141" spans="2:3" ht="19.5" thickTop="1">
      <c r="B141" s="312"/>
      <c r="C141" s="334"/>
    </row>
    <row r="142" spans="2:3" ht="18.75">
      <c r="B142" s="312"/>
      <c r="C142" s="334"/>
    </row>
    <row r="143" spans="2:3" ht="18.75">
      <c r="B143" s="312"/>
      <c r="C143" s="334"/>
    </row>
    <row r="144" spans="2:3" ht="18.75">
      <c r="B144" s="312"/>
      <c r="C144" s="334"/>
    </row>
    <row r="145" spans="2:3" ht="18.75">
      <c r="B145" s="312"/>
      <c r="C145" s="334"/>
    </row>
    <row r="146" spans="2:3" ht="18.75">
      <c r="B146" s="312"/>
      <c r="C146" s="334"/>
    </row>
    <row r="147" spans="2:3" ht="18.75">
      <c r="B147" s="312"/>
      <c r="C147" s="334"/>
    </row>
    <row r="148" spans="2:3" ht="18.75">
      <c r="B148" s="312"/>
      <c r="C148" s="334"/>
    </row>
    <row r="149" spans="2:3" ht="18.75">
      <c r="B149" s="312"/>
      <c r="C149" s="334"/>
    </row>
    <row r="150" spans="2:3" ht="18.75">
      <c r="B150" s="312"/>
      <c r="C150" s="334"/>
    </row>
    <row r="151" spans="2:3" ht="18.75">
      <c r="B151" s="312"/>
      <c r="C151" s="334"/>
    </row>
    <row r="152" spans="2:3" ht="18.75">
      <c r="B152" s="312"/>
      <c r="C152" s="334"/>
    </row>
    <row r="153" spans="2:3" ht="18.75">
      <c r="B153" s="312"/>
      <c r="C153" s="334"/>
    </row>
    <row r="154" spans="2:3" ht="18.75">
      <c r="B154" s="312"/>
      <c r="C154" s="334"/>
    </row>
    <row r="155" spans="2:3" ht="18.75">
      <c r="B155" s="312"/>
      <c r="C155" s="334"/>
    </row>
    <row r="156" spans="2:3" ht="18.75">
      <c r="B156" s="312"/>
      <c r="C156" s="334"/>
    </row>
    <row r="157" spans="2:3" ht="18.75">
      <c r="B157" s="312"/>
      <c r="C157" s="334"/>
    </row>
    <row r="158" spans="2:3" ht="18.75">
      <c r="B158" s="312"/>
      <c r="C158" s="334"/>
    </row>
    <row r="159" spans="2:3" ht="18.75">
      <c r="B159" s="312"/>
      <c r="C159" s="334"/>
    </row>
    <row r="160" spans="2:3" ht="18.75">
      <c r="B160" s="312"/>
      <c r="C160" s="334"/>
    </row>
    <row r="161" spans="2:3" ht="18.75">
      <c r="B161" s="312"/>
      <c r="C161" s="334"/>
    </row>
    <row r="162" spans="2:3" ht="18.75">
      <c r="B162" s="312"/>
      <c r="C162" s="334"/>
    </row>
    <row r="163" spans="2:3" ht="18.75">
      <c r="B163" s="312"/>
      <c r="C163" s="334"/>
    </row>
    <row r="164" spans="2:3" ht="18.75">
      <c r="B164" s="312"/>
      <c r="C164" s="334"/>
    </row>
    <row r="165" spans="2:3" ht="18.75">
      <c r="B165" s="312"/>
      <c r="C165" s="334"/>
    </row>
    <row r="166" spans="2:3" ht="18.75">
      <c r="B166" s="312"/>
      <c r="C166" s="334"/>
    </row>
    <row r="167" ht="18.75">
      <c r="B167" s="331"/>
    </row>
    <row r="168" ht="18.75">
      <c r="B168" s="331"/>
    </row>
    <row r="169" ht="18.75">
      <c r="B169" s="331"/>
    </row>
    <row r="170" ht="18.75">
      <c r="B170" s="331" t="s">
        <v>850</v>
      </c>
    </row>
    <row r="171" ht="18.75">
      <c r="B171" s="331" t="s">
        <v>851</v>
      </c>
    </row>
    <row r="172" ht="18.75">
      <c r="B172" s="331"/>
    </row>
    <row r="173" ht="18.75">
      <c r="B173" s="331"/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CCCCFF"/>
  </sheetPr>
  <dimension ref="A1:I110"/>
  <sheetViews>
    <sheetView zoomScalePageLayoutView="0" workbookViewId="0" topLeftCell="A1">
      <selection activeCell="B11" sqref="B11"/>
    </sheetView>
  </sheetViews>
  <sheetFormatPr defaultColWidth="9.140625" defaultRowHeight="21.75"/>
  <cols>
    <col min="1" max="1" width="5.00390625" style="0" customWidth="1"/>
    <col min="2" max="2" width="77.8515625" style="0" customWidth="1"/>
    <col min="3" max="3" width="16.57421875" style="348" customWidth="1"/>
    <col min="6" max="6" width="14.57421875" style="0" bestFit="1" customWidth="1"/>
    <col min="7" max="7" width="11.00390625" style="0" bestFit="1" customWidth="1"/>
    <col min="9" max="9" width="12.421875" style="0" bestFit="1" customWidth="1"/>
  </cols>
  <sheetData>
    <row r="1" spans="1:3" ht="21.75">
      <c r="A1" s="312"/>
      <c r="B1" s="315" t="s">
        <v>721</v>
      </c>
      <c r="C1" s="335"/>
    </row>
    <row r="2" spans="1:3" ht="21.75">
      <c r="A2" s="315"/>
      <c r="B2" s="315" t="s">
        <v>852</v>
      </c>
      <c r="C2" s="335"/>
    </row>
    <row r="3" spans="1:3" ht="21.75">
      <c r="A3" s="336">
        <v>1</v>
      </c>
      <c r="B3" s="20" t="s">
        <v>853</v>
      </c>
      <c r="C3" s="320">
        <v>2988000</v>
      </c>
    </row>
    <row r="4" spans="1:3" ht="21.75">
      <c r="A4" s="336">
        <v>2</v>
      </c>
      <c r="B4" s="337" t="s">
        <v>854</v>
      </c>
      <c r="C4" s="338">
        <v>1890000</v>
      </c>
    </row>
    <row r="5" spans="1:3" ht="21.75">
      <c r="A5" s="336"/>
      <c r="B5" s="337" t="s">
        <v>855</v>
      </c>
      <c r="C5" s="338"/>
    </row>
    <row r="6" spans="1:3" ht="21.75">
      <c r="A6" s="336">
        <v>3</v>
      </c>
      <c r="B6" s="20" t="s">
        <v>856</v>
      </c>
      <c r="C6" s="338">
        <v>100000</v>
      </c>
    </row>
    <row r="7" spans="1:3" ht="21.75">
      <c r="A7" s="336">
        <v>4</v>
      </c>
      <c r="B7" s="20" t="s">
        <v>857</v>
      </c>
      <c r="C7" s="339">
        <v>1795000</v>
      </c>
    </row>
    <row r="8" spans="1:3" ht="21.75">
      <c r="A8" s="336">
        <v>5</v>
      </c>
      <c r="B8" s="340" t="s">
        <v>858</v>
      </c>
      <c r="C8" s="339">
        <v>1267800</v>
      </c>
    </row>
    <row r="9" spans="1:3" ht="21.75">
      <c r="A9" s="336"/>
      <c r="B9" s="340" t="s">
        <v>859</v>
      </c>
      <c r="C9" s="339"/>
    </row>
    <row r="10" spans="1:3" ht="21.75">
      <c r="A10" s="336">
        <v>6</v>
      </c>
      <c r="B10" s="340" t="s">
        <v>860</v>
      </c>
      <c r="C10" s="339">
        <v>1797000</v>
      </c>
    </row>
    <row r="11" spans="1:3" ht="21.75">
      <c r="A11" s="336">
        <v>7</v>
      </c>
      <c r="B11" s="341" t="s">
        <v>861</v>
      </c>
      <c r="C11" s="339">
        <v>1150000</v>
      </c>
    </row>
    <row r="12" spans="1:3" ht="21.75">
      <c r="A12" s="336"/>
      <c r="B12" s="341" t="s">
        <v>862</v>
      </c>
      <c r="C12" s="339"/>
    </row>
    <row r="13" spans="1:3" s="345" customFormat="1" ht="21.75">
      <c r="A13" s="342">
        <v>8</v>
      </c>
      <c r="B13" s="343" t="s">
        <v>863</v>
      </c>
      <c r="C13" s="344">
        <v>89108.88</v>
      </c>
    </row>
    <row r="14" spans="1:9" ht="21.75">
      <c r="A14" s="336">
        <v>9</v>
      </c>
      <c r="B14" s="341" t="s">
        <v>864</v>
      </c>
      <c r="C14" s="338">
        <v>1595000</v>
      </c>
      <c r="I14" s="346"/>
    </row>
    <row r="15" spans="1:7" ht="21.75">
      <c r="A15" s="342">
        <v>10</v>
      </c>
      <c r="B15" s="347" t="s">
        <v>865</v>
      </c>
      <c r="C15" s="143">
        <v>1795000</v>
      </c>
      <c r="G15" s="346"/>
    </row>
    <row r="16" spans="1:7" ht="21.75">
      <c r="A16" s="342"/>
      <c r="B16" s="347" t="s">
        <v>866</v>
      </c>
      <c r="C16" s="143"/>
      <c r="G16" s="346"/>
    </row>
    <row r="17" spans="1:7" ht="21.75">
      <c r="A17" s="336">
        <v>11</v>
      </c>
      <c r="B17" s="341" t="s">
        <v>867</v>
      </c>
      <c r="C17" s="338">
        <v>647986</v>
      </c>
      <c r="G17" s="348"/>
    </row>
    <row r="18" spans="1:7" ht="21.75">
      <c r="A18" s="3"/>
      <c r="B18" s="3" t="s">
        <v>868</v>
      </c>
      <c r="C18" s="143"/>
      <c r="G18" s="346"/>
    </row>
    <row r="19" spans="1:3" ht="21.75">
      <c r="A19" s="342">
        <v>12</v>
      </c>
      <c r="B19" s="349" t="s">
        <v>869</v>
      </c>
      <c r="C19" s="320">
        <v>711550</v>
      </c>
    </row>
    <row r="20" spans="1:3" ht="21.75">
      <c r="A20" s="342">
        <v>13</v>
      </c>
      <c r="B20" s="3" t="s">
        <v>870</v>
      </c>
      <c r="C20" s="143">
        <v>2399000</v>
      </c>
    </row>
    <row r="21" spans="1:3" ht="21.75">
      <c r="A21" s="342">
        <v>14</v>
      </c>
      <c r="B21" s="272" t="s">
        <v>871</v>
      </c>
      <c r="C21" s="143">
        <v>1235000</v>
      </c>
    </row>
    <row r="22" spans="1:3" ht="21.75">
      <c r="A22" s="3"/>
      <c r="B22" s="349" t="s">
        <v>872</v>
      </c>
      <c r="C22" s="143"/>
    </row>
    <row r="23" spans="1:3" ht="21.75">
      <c r="A23" s="342">
        <v>15</v>
      </c>
      <c r="B23" s="349" t="s">
        <v>873</v>
      </c>
      <c r="C23" s="143">
        <v>997900.09</v>
      </c>
    </row>
    <row r="24" spans="1:3" ht="21.75">
      <c r="A24" s="3"/>
      <c r="B24" s="349" t="s">
        <v>874</v>
      </c>
      <c r="C24" s="143"/>
    </row>
    <row r="25" spans="1:3" ht="21.75">
      <c r="A25" s="342">
        <v>16</v>
      </c>
      <c r="B25" s="349" t="s">
        <v>875</v>
      </c>
      <c r="C25" s="143">
        <v>997900</v>
      </c>
    </row>
    <row r="26" spans="1:3" ht="21.75">
      <c r="A26" s="3"/>
      <c r="B26" s="3" t="s">
        <v>876</v>
      </c>
      <c r="C26" s="143"/>
    </row>
    <row r="27" spans="1:3" ht="21.75">
      <c r="A27" s="350">
        <v>17</v>
      </c>
      <c r="B27" s="3" t="s">
        <v>877</v>
      </c>
      <c r="C27" s="143">
        <v>1186722.08</v>
      </c>
    </row>
    <row r="28" spans="1:3" ht="21.75">
      <c r="A28" s="350"/>
      <c r="B28" s="3" t="s">
        <v>878</v>
      </c>
      <c r="C28" s="143"/>
    </row>
    <row r="29" spans="1:3" ht="21.75">
      <c r="A29" s="101">
        <v>18</v>
      </c>
      <c r="B29" s="3" t="s">
        <v>879</v>
      </c>
      <c r="C29" s="143">
        <v>938540</v>
      </c>
    </row>
    <row r="30" spans="1:3" ht="21.75">
      <c r="A30" s="101"/>
      <c r="B30" s="3" t="s">
        <v>880</v>
      </c>
      <c r="C30" s="143"/>
    </row>
    <row r="31" spans="1:3" ht="21.75">
      <c r="A31" s="101">
        <v>19</v>
      </c>
      <c r="B31" s="3" t="s">
        <v>879</v>
      </c>
      <c r="C31" s="143">
        <v>1110000</v>
      </c>
    </row>
    <row r="32" spans="1:3" ht="21.75">
      <c r="A32" s="101"/>
      <c r="B32" s="3" t="s">
        <v>881</v>
      </c>
      <c r="C32" s="143"/>
    </row>
    <row r="33" spans="1:3" ht="21.75">
      <c r="A33" s="101">
        <v>20</v>
      </c>
      <c r="B33" s="3" t="s">
        <v>882</v>
      </c>
      <c r="C33" s="143">
        <v>295173.41</v>
      </c>
    </row>
    <row r="34" spans="1:3" ht="21.75">
      <c r="A34" s="101">
        <v>21</v>
      </c>
      <c r="B34" s="3" t="s">
        <v>883</v>
      </c>
      <c r="C34" s="143">
        <v>680000</v>
      </c>
    </row>
    <row r="35" spans="1:3" ht="21.75">
      <c r="A35" s="3"/>
      <c r="B35" s="3" t="s">
        <v>884</v>
      </c>
      <c r="C35" s="143"/>
    </row>
    <row r="36" spans="1:3" ht="21.75">
      <c r="A36" s="3"/>
      <c r="B36" s="86" t="s">
        <v>885</v>
      </c>
      <c r="C36" s="143"/>
    </row>
    <row r="37" spans="1:3" ht="21.75">
      <c r="A37" s="101">
        <v>22</v>
      </c>
      <c r="B37" s="20" t="s">
        <v>886</v>
      </c>
      <c r="C37" s="320">
        <v>1900043.35</v>
      </c>
    </row>
    <row r="38" spans="1:3" ht="21.75">
      <c r="A38" s="101">
        <v>23</v>
      </c>
      <c r="B38" s="20" t="s">
        <v>887</v>
      </c>
      <c r="C38" s="320">
        <v>1138000</v>
      </c>
    </row>
    <row r="39" spans="1:3" ht="21.75">
      <c r="A39" s="101">
        <v>24</v>
      </c>
      <c r="B39" s="20" t="s">
        <v>888</v>
      </c>
      <c r="C39" s="320">
        <v>600000</v>
      </c>
    </row>
    <row r="40" spans="1:3" ht="21.75">
      <c r="A40" s="101">
        <v>25</v>
      </c>
      <c r="B40" s="20" t="s">
        <v>889</v>
      </c>
      <c r="C40" s="320">
        <v>922184</v>
      </c>
    </row>
    <row r="41" spans="1:3" ht="21.75">
      <c r="A41" s="101">
        <v>26</v>
      </c>
      <c r="B41" s="3" t="s">
        <v>890</v>
      </c>
      <c r="C41" s="143">
        <v>2043000</v>
      </c>
    </row>
    <row r="42" spans="1:3" ht="21.75">
      <c r="A42" s="101">
        <v>27</v>
      </c>
      <c r="B42" s="20" t="s">
        <v>891</v>
      </c>
      <c r="C42" s="320">
        <v>398000</v>
      </c>
    </row>
    <row r="43" spans="1:3" ht="21.75">
      <c r="A43" s="101">
        <v>28</v>
      </c>
      <c r="B43" s="3" t="s">
        <v>892</v>
      </c>
      <c r="C43" s="320">
        <v>1026000</v>
      </c>
    </row>
    <row r="44" spans="1:3" ht="21.75">
      <c r="A44" s="101"/>
      <c r="B44" s="3" t="s">
        <v>893</v>
      </c>
      <c r="C44" s="143"/>
    </row>
    <row r="45" spans="1:4" ht="21.75">
      <c r="A45" s="101">
        <v>29</v>
      </c>
      <c r="B45" s="20" t="s">
        <v>894</v>
      </c>
      <c r="C45" s="320">
        <v>988000</v>
      </c>
      <c r="D45" s="320"/>
    </row>
    <row r="46" spans="1:3" ht="21.75">
      <c r="A46" s="101">
        <v>30</v>
      </c>
      <c r="B46" s="3" t="s">
        <v>863</v>
      </c>
      <c r="C46" s="143">
        <v>100964.13</v>
      </c>
    </row>
    <row r="47" spans="1:3" ht="21.75">
      <c r="A47" s="101">
        <v>31</v>
      </c>
      <c r="B47" s="3" t="s">
        <v>895</v>
      </c>
      <c r="C47" s="320">
        <v>2498000</v>
      </c>
    </row>
    <row r="48" spans="1:3" ht="21.75">
      <c r="A48" s="101">
        <v>32</v>
      </c>
      <c r="B48" s="3" t="s">
        <v>896</v>
      </c>
      <c r="C48" s="320">
        <v>1159000</v>
      </c>
    </row>
    <row r="49" spans="1:3" ht="21.75">
      <c r="A49" s="101">
        <v>33</v>
      </c>
      <c r="B49" s="3" t="s">
        <v>897</v>
      </c>
      <c r="C49" s="143">
        <v>1194800</v>
      </c>
    </row>
    <row r="50" spans="1:3" ht="21.75">
      <c r="A50" s="101">
        <v>34</v>
      </c>
      <c r="B50" s="3" t="s">
        <v>898</v>
      </c>
      <c r="C50" s="320">
        <v>2630000</v>
      </c>
    </row>
    <row r="51" spans="1:3" ht="21.75">
      <c r="A51" s="101">
        <v>35</v>
      </c>
      <c r="B51" s="3" t="s">
        <v>899</v>
      </c>
      <c r="C51" s="320">
        <v>872000</v>
      </c>
    </row>
    <row r="52" spans="1:3" ht="21.75">
      <c r="A52" s="3"/>
      <c r="B52" s="3" t="s">
        <v>900</v>
      </c>
      <c r="C52" s="143"/>
    </row>
    <row r="53" spans="1:3" ht="21.75">
      <c r="A53" s="101">
        <v>36</v>
      </c>
      <c r="B53" s="3" t="s">
        <v>901</v>
      </c>
      <c r="C53" s="320">
        <v>476000</v>
      </c>
    </row>
    <row r="54" spans="1:3" ht="21.75">
      <c r="A54" s="101">
        <v>37</v>
      </c>
      <c r="B54" s="3" t="s">
        <v>902</v>
      </c>
      <c r="C54" s="143">
        <v>450000</v>
      </c>
    </row>
    <row r="55" spans="1:3" ht="21.75">
      <c r="A55" s="101">
        <v>38</v>
      </c>
      <c r="B55" s="330" t="s">
        <v>903</v>
      </c>
      <c r="C55" s="351">
        <v>1180000</v>
      </c>
    </row>
    <row r="56" spans="1:3" ht="21.75">
      <c r="A56" s="101">
        <v>39</v>
      </c>
      <c r="B56" s="330" t="s">
        <v>904</v>
      </c>
      <c r="C56" s="351">
        <v>1160000</v>
      </c>
    </row>
    <row r="57" spans="1:3" ht="21.75">
      <c r="A57" s="101">
        <v>40</v>
      </c>
      <c r="B57" s="352" t="s">
        <v>905</v>
      </c>
      <c r="C57" s="351">
        <v>515000</v>
      </c>
    </row>
    <row r="58" spans="1:6" ht="21.75">
      <c r="A58" s="101">
        <v>41</v>
      </c>
      <c r="B58" s="3" t="s">
        <v>906</v>
      </c>
      <c r="C58" s="353">
        <v>1466000</v>
      </c>
      <c r="F58" s="346">
        <f>SUM(C3:C58)</f>
        <v>48383671.940000005</v>
      </c>
    </row>
    <row r="59" spans="1:3" ht="21.75">
      <c r="A59" s="101"/>
      <c r="B59" s="3" t="s">
        <v>907</v>
      </c>
      <c r="C59" s="339"/>
    </row>
    <row r="60" spans="1:3" ht="21.75">
      <c r="A60" s="101">
        <v>42</v>
      </c>
      <c r="B60" s="3" t="s">
        <v>188</v>
      </c>
      <c r="C60" s="353">
        <v>891000</v>
      </c>
    </row>
    <row r="61" spans="1:3" ht="21.75">
      <c r="A61" s="101">
        <v>43</v>
      </c>
      <c r="B61" s="3" t="s">
        <v>583</v>
      </c>
      <c r="C61" s="353">
        <v>2250000</v>
      </c>
    </row>
    <row r="62" spans="1:3" ht="21.75">
      <c r="A62" s="101">
        <v>44</v>
      </c>
      <c r="B62" s="3" t="s">
        <v>908</v>
      </c>
      <c r="C62" s="353">
        <v>126000</v>
      </c>
    </row>
    <row r="63" spans="1:3" ht="21.75">
      <c r="A63" s="101">
        <v>45</v>
      </c>
      <c r="B63" s="3" t="s">
        <v>909</v>
      </c>
      <c r="C63" s="353">
        <v>417000</v>
      </c>
    </row>
    <row r="64" spans="1:3" ht="21.75">
      <c r="A64" s="101">
        <v>46</v>
      </c>
      <c r="B64" s="3" t="s">
        <v>910</v>
      </c>
      <c r="C64" s="353">
        <v>800000</v>
      </c>
    </row>
    <row r="65" spans="1:3" ht="21.75">
      <c r="A65" s="101">
        <v>47</v>
      </c>
      <c r="B65" s="3" t="s">
        <v>911</v>
      </c>
      <c r="C65" s="353">
        <v>1500000</v>
      </c>
    </row>
    <row r="66" spans="1:3" ht="21.75">
      <c r="A66" s="101"/>
      <c r="B66" s="3" t="s">
        <v>912</v>
      </c>
      <c r="C66" s="143"/>
    </row>
    <row r="67" spans="1:3" ht="21.75">
      <c r="A67" s="101">
        <v>48</v>
      </c>
      <c r="B67" s="3" t="s">
        <v>913</v>
      </c>
      <c r="C67" s="353">
        <v>1500000</v>
      </c>
    </row>
    <row r="68" spans="1:3" ht="21.75">
      <c r="A68" s="101">
        <v>49</v>
      </c>
      <c r="B68" s="3" t="s">
        <v>914</v>
      </c>
      <c r="C68" s="353">
        <v>3500000</v>
      </c>
    </row>
    <row r="69" spans="1:3" ht="21.75">
      <c r="A69" s="101"/>
      <c r="B69" s="3" t="s">
        <v>915</v>
      </c>
      <c r="C69" s="143"/>
    </row>
    <row r="70" spans="1:3" ht="21.75">
      <c r="A70" s="101">
        <v>50</v>
      </c>
      <c r="B70" s="3" t="s">
        <v>916</v>
      </c>
      <c r="C70" s="353">
        <v>1500000</v>
      </c>
    </row>
    <row r="71" spans="1:3" ht="21.75">
      <c r="A71" s="101"/>
      <c r="B71" s="86" t="s">
        <v>917</v>
      </c>
      <c r="C71" s="353"/>
    </row>
    <row r="72" spans="1:3" ht="21.75">
      <c r="A72" s="101">
        <v>51</v>
      </c>
      <c r="B72" s="3" t="s">
        <v>918</v>
      </c>
      <c r="C72" s="353">
        <v>1800000</v>
      </c>
    </row>
    <row r="73" spans="1:3" ht="21.75">
      <c r="A73" s="101"/>
      <c r="B73" s="3" t="s">
        <v>919</v>
      </c>
      <c r="C73" s="143"/>
    </row>
    <row r="74" spans="1:3" ht="21.75">
      <c r="A74" s="101">
        <v>52</v>
      </c>
      <c r="B74" s="3" t="s">
        <v>920</v>
      </c>
      <c r="C74" s="353">
        <v>1361000</v>
      </c>
    </row>
    <row r="75" spans="1:3" ht="21.75">
      <c r="A75" s="101">
        <v>53</v>
      </c>
      <c r="B75" s="3" t="s">
        <v>921</v>
      </c>
      <c r="C75" s="353">
        <v>2800000</v>
      </c>
    </row>
    <row r="76" spans="1:6" ht="21.75">
      <c r="A76" s="101">
        <v>54</v>
      </c>
      <c r="B76" s="3" t="s">
        <v>922</v>
      </c>
      <c r="C76" s="353">
        <v>2100000</v>
      </c>
      <c r="F76" s="346">
        <f>SUM(C60:C76)</f>
        <v>20545000</v>
      </c>
    </row>
    <row r="77" spans="1:3" ht="21.75">
      <c r="A77" s="101">
        <v>55</v>
      </c>
      <c r="B77" s="3" t="s">
        <v>923</v>
      </c>
      <c r="C77" s="353">
        <v>1600000</v>
      </c>
    </row>
    <row r="78" spans="1:3" ht="21.75">
      <c r="A78" s="101">
        <v>56</v>
      </c>
      <c r="B78" s="3" t="s">
        <v>924</v>
      </c>
      <c r="C78" s="353">
        <v>2012900</v>
      </c>
    </row>
    <row r="79" spans="1:3" ht="21.75">
      <c r="A79" s="101">
        <v>57</v>
      </c>
      <c r="B79" s="3" t="s">
        <v>188</v>
      </c>
      <c r="C79" s="353">
        <v>209000</v>
      </c>
    </row>
    <row r="80" spans="1:3" ht="21.75">
      <c r="A80" s="101">
        <v>58</v>
      </c>
      <c r="B80" s="3" t="s">
        <v>925</v>
      </c>
      <c r="C80" s="353">
        <v>549000</v>
      </c>
    </row>
    <row r="81" spans="1:3" ht="21.75">
      <c r="A81" s="101">
        <v>59</v>
      </c>
      <c r="B81" s="3" t="s">
        <v>926</v>
      </c>
      <c r="C81" s="353">
        <v>3264000</v>
      </c>
    </row>
    <row r="82" spans="1:3" ht="21.75">
      <c r="A82" s="101"/>
      <c r="B82" s="3" t="s">
        <v>927</v>
      </c>
      <c r="C82" s="143"/>
    </row>
    <row r="83" spans="1:3" ht="21.75">
      <c r="A83" s="101">
        <v>60</v>
      </c>
      <c r="B83" s="3" t="s">
        <v>928</v>
      </c>
      <c r="C83" s="353">
        <v>1375000</v>
      </c>
    </row>
    <row r="84" spans="1:3" ht="21.75">
      <c r="A84" s="101">
        <v>61</v>
      </c>
      <c r="B84" s="3" t="s">
        <v>929</v>
      </c>
      <c r="C84" s="353">
        <v>1440000</v>
      </c>
    </row>
    <row r="85" spans="1:3" ht="21.75">
      <c r="A85" s="101">
        <v>62</v>
      </c>
      <c r="B85" s="3" t="s">
        <v>930</v>
      </c>
      <c r="C85" s="353">
        <v>1620000</v>
      </c>
    </row>
    <row r="86" spans="1:3" ht="21.75">
      <c r="A86" s="101">
        <v>63</v>
      </c>
      <c r="B86" s="3" t="s">
        <v>931</v>
      </c>
      <c r="C86" s="353">
        <v>1066990</v>
      </c>
    </row>
    <row r="87" spans="1:3" ht="21.75">
      <c r="A87" s="101"/>
      <c r="B87" s="3" t="s">
        <v>932</v>
      </c>
      <c r="C87" s="353"/>
    </row>
    <row r="88" spans="1:3" ht="21.75">
      <c r="A88" s="101">
        <v>64</v>
      </c>
      <c r="B88" s="3" t="s">
        <v>933</v>
      </c>
      <c r="C88" s="353">
        <v>1099000</v>
      </c>
    </row>
    <row r="89" spans="1:3" ht="21.75">
      <c r="A89" s="101">
        <v>65</v>
      </c>
      <c r="B89" s="3" t="s">
        <v>934</v>
      </c>
      <c r="C89" s="353">
        <v>702000</v>
      </c>
    </row>
    <row r="90" spans="1:3" ht="21.75">
      <c r="A90" s="101"/>
      <c r="B90" s="3" t="s">
        <v>935</v>
      </c>
      <c r="C90" s="143"/>
    </row>
    <row r="91" spans="1:3" ht="21.75">
      <c r="A91" s="101">
        <v>66</v>
      </c>
      <c r="B91" s="3" t="s">
        <v>936</v>
      </c>
      <c r="C91" s="353">
        <v>1059000</v>
      </c>
    </row>
    <row r="92" spans="1:3" ht="21.75">
      <c r="A92" s="101"/>
      <c r="B92" s="3" t="s">
        <v>937</v>
      </c>
      <c r="C92" s="143"/>
    </row>
    <row r="93" spans="1:3" ht="21.75">
      <c r="A93" s="101">
        <v>67</v>
      </c>
      <c r="B93" s="3" t="s">
        <v>323</v>
      </c>
      <c r="C93" s="353">
        <v>36412000</v>
      </c>
    </row>
    <row r="94" spans="1:3" ht="21.75">
      <c r="A94" s="101">
        <v>68</v>
      </c>
      <c r="B94" s="3" t="s">
        <v>938</v>
      </c>
      <c r="C94" s="143">
        <v>998000</v>
      </c>
    </row>
    <row r="95" spans="1:3" ht="21.75">
      <c r="A95" s="101">
        <v>69</v>
      </c>
      <c r="B95" s="3" t="s">
        <v>939</v>
      </c>
      <c r="C95" s="143">
        <v>2699000</v>
      </c>
    </row>
    <row r="96" spans="1:3" ht="21.75">
      <c r="A96" s="101">
        <v>70</v>
      </c>
      <c r="B96" s="3" t="s">
        <v>940</v>
      </c>
      <c r="C96" s="143">
        <v>1206960</v>
      </c>
    </row>
    <row r="97" spans="1:3" ht="21.75">
      <c r="A97" s="101">
        <v>71</v>
      </c>
      <c r="B97" s="3" t="s">
        <v>941</v>
      </c>
      <c r="C97" s="143">
        <v>3890000</v>
      </c>
    </row>
    <row r="98" spans="1:3" ht="21.75">
      <c r="A98" s="101">
        <v>72</v>
      </c>
      <c r="B98" s="3" t="s">
        <v>942</v>
      </c>
      <c r="C98" s="143">
        <v>1071000</v>
      </c>
    </row>
    <row r="99" spans="1:3" ht="21.75">
      <c r="A99" s="101">
        <v>73</v>
      </c>
      <c r="B99" s="3" t="s">
        <v>943</v>
      </c>
      <c r="C99" s="143">
        <v>1210000</v>
      </c>
    </row>
    <row r="100" spans="1:3" ht="21.75">
      <c r="A100" s="101">
        <v>74</v>
      </c>
      <c r="B100" s="3" t="s">
        <v>944</v>
      </c>
      <c r="C100" s="143">
        <v>2789000</v>
      </c>
    </row>
    <row r="101" spans="1:3" ht="21.75">
      <c r="A101" s="101">
        <v>75</v>
      </c>
      <c r="B101" s="3" t="s">
        <v>945</v>
      </c>
      <c r="C101" s="143">
        <v>3354450</v>
      </c>
    </row>
    <row r="102" spans="1:3" ht="21.75">
      <c r="A102" s="101">
        <v>76</v>
      </c>
      <c r="B102" s="3" t="s">
        <v>946</v>
      </c>
      <c r="C102" s="143">
        <v>1138900</v>
      </c>
    </row>
    <row r="103" spans="1:6" ht="21.75">
      <c r="A103" s="101">
        <v>77</v>
      </c>
      <c r="B103" s="3" t="s">
        <v>947</v>
      </c>
      <c r="C103" s="143">
        <v>2599000</v>
      </c>
      <c r="F103" s="346">
        <f>SUM(C77:C103)</f>
        <v>73365200</v>
      </c>
    </row>
    <row r="104" spans="1:3" ht="21.75">
      <c r="A104" s="3"/>
      <c r="B104" s="3" t="s">
        <v>948</v>
      </c>
      <c r="C104" s="339"/>
    </row>
    <row r="105" spans="1:6" ht="22.5" thickBot="1">
      <c r="A105" s="3"/>
      <c r="B105" s="101" t="s">
        <v>23</v>
      </c>
      <c r="C105" s="354">
        <f>SUM(C3:C104)</f>
        <v>142293871.94</v>
      </c>
      <c r="F105" s="346">
        <f>SUM(F58,F76,F103)</f>
        <v>142293871.94</v>
      </c>
    </row>
    <row r="106" ht="22.5" thickTop="1"/>
    <row r="109" spans="2:6" ht="21.75">
      <c r="B109" s="331"/>
      <c r="F109" s="331" t="s">
        <v>949</v>
      </c>
    </row>
    <row r="110" spans="2:6" ht="21.75">
      <c r="B110" s="331"/>
      <c r="F110" s="331" t="s">
        <v>950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B1:L27"/>
  <sheetViews>
    <sheetView zoomScalePageLayoutView="0" workbookViewId="0" topLeftCell="A4">
      <selection activeCell="C18" sqref="C18"/>
    </sheetView>
  </sheetViews>
  <sheetFormatPr defaultColWidth="9.140625" defaultRowHeight="21.75"/>
  <cols>
    <col min="1" max="1" width="7.00390625" style="3" customWidth="1"/>
    <col min="2" max="5" width="9.140625" style="3" customWidth="1"/>
    <col min="6" max="6" width="14.00390625" style="3" customWidth="1"/>
    <col min="7" max="7" width="26.421875" style="3" customWidth="1"/>
    <col min="8" max="8" width="16.421875" style="3" customWidth="1"/>
    <col min="9" max="9" width="22.28125" style="3" customWidth="1"/>
    <col min="10" max="16384" width="9.140625" style="3" customWidth="1"/>
  </cols>
  <sheetData>
    <row r="1" spans="2:12" ht="18.75">
      <c r="B1" s="362" t="s">
        <v>42</v>
      </c>
      <c r="C1" s="362"/>
      <c r="D1" s="362"/>
      <c r="E1" s="362"/>
      <c r="F1" s="362"/>
      <c r="G1" s="362"/>
      <c r="H1" s="362"/>
      <c r="I1" s="362"/>
      <c r="J1" s="264"/>
      <c r="K1" s="264"/>
      <c r="L1" s="264"/>
    </row>
    <row r="2" spans="2:12" ht="18.75">
      <c r="B2" s="362" t="s">
        <v>87</v>
      </c>
      <c r="C2" s="362"/>
      <c r="D2" s="362"/>
      <c r="E2" s="362"/>
      <c r="F2" s="362"/>
      <c r="G2" s="362"/>
      <c r="H2" s="362"/>
      <c r="I2" s="362"/>
      <c r="J2" s="264"/>
      <c r="K2" s="264"/>
      <c r="L2" s="264"/>
    </row>
    <row r="3" spans="2:12" ht="18.75">
      <c r="B3" s="362" t="s">
        <v>442</v>
      </c>
      <c r="C3" s="362"/>
      <c r="D3" s="362"/>
      <c r="E3" s="362"/>
      <c r="F3" s="362"/>
      <c r="G3" s="362"/>
      <c r="H3" s="362"/>
      <c r="I3" s="362"/>
      <c r="J3" s="264"/>
      <c r="K3" s="264"/>
      <c r="L3" s="264"/>
    </row>
    <row r="5" ht="18.75">
      <c r="B5" s="76" t="s">
        <v>88</v>
      </c>
    </row>
    <row r="6" ht="18.75">
      <c r="B6" s="3" t="s">
        <v>682</v>
      </c>
    </row>
    <row r="7" ht="18.75">
      <c r="C7" s="3" t="s">
        <v>209</v>
      </c>
    </row>
    <row r="8" spans="4:7" ht="18.75">
      <c r="D8" s="3" t="s">
        <v>110</v>
      </c>
      <c r="F8" s="265">
        <v>5358.01</v>
      </c>
      <c r="G8" s="266" t="s">
        <v>111</v>
      </c>
    </row>
    <row r="9" spans="4:7" ht="18.75">
      <c r="D9" s="3" t="s">
        <v>112</v>
      </c>
      <c r="F9" s="144">
        <v>848508</v>
      </c>
      <c r="G9" s="266" t="s">
        <v>113</v>
      </c>
    </row>
    <row r="10" spans="4:7" ht="18.75">
      <c r="D10" s="3" t="s">
        <v>116</v>
      </c>
      <c r="F10" s="5">
        <v>410784</v>
      </c>
      <c r="G10" s="266" t="s">
        <v>113</v>
      </c>
    </row>
    <row r="11" spans="4:7" ht="18.75">
      <c r="D11" s="3" t="s">
        <v>117</v>
      </c>
      <c r="F11" s="5">
        <v>437724</v>
      </c>
      <c r="G11" s="266" t="s">
        <v>113</v>
      </c>
    </row>
    <row r="12" ht="18.75">
      <c r="C12" s="76" t="s">
        <v>114</v>
      </c>
    </row>
    <row r="13" ht="18.75">
      <c r="D13" s="3" t="s">
        <v>210</v>
      </c>
    </row>
    <row r="15" ht="18.75">
      <c r="C15" s="76" t="s">
        <v>115</v>
      </c>
    </row>
    <row r="17" spans="4:8" ht="18.75">
      <c r="D17" s="3" t="s">
        <v>118</v>
      </c>
      <c r="F17" s="266" t="s">
        <v>119</v>
      </c>
      <c r="G17" s="267" t="s">
        <v>214</v>
      </c>
      <c r="H17" s="268" t="s">
        <v>450</v>
      </c>
    </row>
    <row r="18" spans="4:8" ht="18.75">
      <c r="D18" s="3" t="s">
        <v>122</v>
      </c>
      <c r="F18" s="266" t="s">
        <v>123</v>
      </c>
      <c r="G18" s="267" t="s">
        <v>215</v>
      </c>
      <c r="H18" s="268" t="s">
        <v>416</v>
      </c>
    </row>
    <row r="19" spans="4:8" ht="18.75">
      <c r="D19" s="3" t="s">
        <v>120</v>
      </c>
      <c r="F19" s="266" t="s">
        <v>129</v>
      </c>
      <c r="G19" s="267" t="s">
        <v>216</v>
      </c>
      <c r="H19" s="268" t="s">
        <v>451</v>
      </c>
    </row>
    <row r="20" spans="4:8" ht="18.75">
      <c r="D20" s="76" t="s">
        <v>121</v>
      </c>
      <c r="E20" s="76"/>
      <c r="F20" s="101" t="s">
        <v>212</v>
      </c>
      <c r="G20" s="267" t="s">
        <v>217</v>
      </c>
      <c r="H20" s="268" t="s">
        <v>211</v>
      </c>
    </row>
    <row r="21" spans="7:8" ht="18.75">
      <c r="G21" s="269" t="s">
        <v>218</v>
      </c>
      <c r="H21" s="270" t="s">
        <v>452</v>
      </c>
    </row>
    <row r="22" ht="18.75">
      <c r="G22" s="271"/>
    </row>
    <row r="23" s="76" customFormat="1" ht="18.75">
      <c r="B23" s="76" t="s">
        <v>89</v>
      </c>
    </row>
    <row r="24" ht="18.75">
      <c r="C24" s="3" t="s">
        <v>679</v>
      </c>
    </row>
    <row r="25" ht="18.75">
      <c r="C25" s="3" t="s">
        <v>680</v>
      </c>
    </row>
    <row r="26" ht="18.75">
      <c r="B26" s="3" t="s">
        <v>213</v>
      </c>
    </row>
    <row r="27" ht="18.75">
      <c r="B27" s="3" t="s">
        <v>681</v>
      </c>
    </row>
  </sheetData>
  <sheetProtection/>
  <mergeCells count="3">
    <mergeCell ref="B1:I1"/>
    <mergeCell ref="B2:I2"/>
    <mergeCell ref="B3:I3"/>
  </mergeCells>
  <printOptions/>
  <pageMargins left="0" right="0" top="0.7480314960629921" bottom="0.35433070866141736" header="0.31496062992125984" footer="0.31496062992125984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C00CC"/>
  </sheetPr>
  <dimension ref="A1:F25"/>
  <sheetViews>
    <sheetView zoomScalePageLayoutView="0" workbookViewId="0" topLeftCell="A4">
      <selection activeCell="G7" sqref="G7"/>
    </sheetView>
  </sheetViews>
  <sheetFormatPr defaultColWidth="9.140625" defaultRowHeight="21.75"/>
  <cols>
    <col min="1" max="1" width="14.140625" style="74" customWidth="1"/>
    <col min="2" max="2" width="18.421875" style="74" customWidth="1"/>
    <col min="3" max="3" width="20.140625" style="74" customWidth="1"/>
    <col min="4" max="4" width="18.421875" style="74" customWidth="1"/>
    <col min="5" max="5" width="17.57421875" style="77" customWidth="1"/>
    <col min="6" max="6" width="16.8515625" style="77" customWidth="1"/>
    <col min="7" max="7" width="15.421875" style="74" customWidth="1"/>
    <col min="8" max="16384" width="9.140625" style="74" customWidth="1"/>
  </cols>
  <sheetData>
    <row r="1" spans="1:6" ht="20.25">
      <c r="A1" s="362" t="s">
        <v>42</v>
      </c>
      <c r="B1" s="362"/>
      <c r="C1" s="362"/>
      <c r="D1" s="362"/>
      <c r="E1" s="362"/>
      <c r="F1" s="362"/>
    </row>
    <row r="2" spans="1:6" ht="20.25">
      <c r="A2" s="362" t="s">
        <v>190</v>
      </c>
      <c r="B2" s="362"/>
      <c r="C2" s="362"/>
      <c r="D2" s="362"/>
      <c r="E2" s="362"/>
      <c r="F2" s="362"/>
    </row>
    <row r="3" spans="1:6" ht="20.25">
      <c r="A3" s="362" t="s">
        <v>442</v>
      </c>
      <c r="B3" s="362"/>
      <c r="C3" s="362"/>
      <c r="D3" s="362"/>
      <c r="E3" s="362"/>
      <c r="F3" s="362"/>
    </row>
    <row r="4" spans="1:6" ht="34.5" customHeight="1">
      <c r="A4" s="76" t="s">
        <v>126</v>
      </c>
      <c r="B4" s="3"/>
      <c r="C4" s="3"/>
      <c r="D4" s="3"/>
      <c r="E4" s="103" t="s">
        <v>445</v>
      </c>
      <c r="F4" s="103" t="s">
        <v>444</v>
      </c>
    </row>
    <row r="5" spans="1:6" ht="24.75" customHeight="1">
      <c r="A5" s="3" t="s">
        <v>132</v>
      </c>
      <c r="B5" s="3"/>
      <c r="C5" s="3"/>
      <c r="D5" s="3"/>
      <c r="E5" s="5">
        <v>0</v>
      </c>
      <c r="F5" s="294">
        <v>0</v>
      </c>
    </row>
    <row r="6" spans="1:6" ht="20.25">
      <c r="A6" s="3" t="s">
        <v>21</v>
      </c>
      <c r="B6" s="3" t="s">
        <v>43</v>
      </c>
      <c r="C6" s="3" t="s">
        <v>65</v>
      </c>
      <c r="D6" s="3" t="s">
        <v>66</v>
      </c>
      <c r="E6" s="5">
        <v>38041346.15</v>
      </c>
      <c r="F6" s="5">
        <v>7526971.140000001</v>
      </c>
    </row>
    <row r="7" spans="1:6" ht="20.25">
      <c r="A7" s="3"/>
      <c r="B7" s="3"/>
      <c r="C7" s="3" t="s">
        <v>67</v>
      </c>
      <c r="D7" s="3" t="s">
        <v>68</v>
      </c>
      <c r="E7" s="5">
        <v>438904.91</v>
      </c>
      <c r="F7" s="5">
        <v>263927.32</v>
      </c>
    </row>
    <row r="8" spans="1:6" ht="20.25">
      <c r="A8" s="3"/>
      <c r="B8" s="3"/>
      <c r="C8" s="3" t="s">
        <v>67</v>
      </c>
      <c r="D8" s="3" t="s">
        <v>80</v>
      </c>
      <c r="E8" s="5">
        <v>10662346.96</v>
      </c>
      <c r="F8" s="5">
        <v>54180444.21</v>
      </c>
    </row>
    <row r="9" spans="1:6" ht="20.25">
      <c r="A9" s="3"/>
      <c r="B9" s="3"/>
      <c r="C9" s="3" t="s">
        <v>81</v>
      </c>
      <c r="D9" s="3" t="s">
        <v>82</v>
      </c>
      <c r="E9" s="5">
        <v>0</v>
      </c>
      <c r="F9" s="5">
        <v>0</v>
      </c>
    </row>
    <row r="10" spans="1:6" ht="20.25">
      <c r="A10" s="3"/>
      <c r="B10" s="3"/>
      <c r="C10" s="3" t="s">
        <v>81</v>
      </c>
      <c r="D10" s="3" t="s">
        <v>659</v>
      </c>
      <c r="E10" s="5">
        <v>0</v>
      </c>
      <c r="F10" s="5">
        <v>0</v>
      </c>
    </row>
    <row r="11" spans="1:6" ht="20.25">
      <c r="A11" s="3"/>
      <c r="B11" s="295" t="s">
        <v>57</v>
      </c>
      <c r="C11" s="3" t="s">
        <v>69</v>
      </c>
      <c r="D11" s="3" t="s">
        <v>70</v>
      </c>
      <c r="E11" s="5">
        <v>51300425.01</v>
      </c>
      <c r="F11" s="5">
        <v>75496725.03</v>
      </c>
    </row>
    <row r="12" spans="1:6" ht="20.25">
      <c r="A12" s="3"/>
      <c r="B12" s="3"/>
      <c r="C12" s="3" t="s">
        <v>67</v>
      </c>
      <c r="D12" s="3" t="s">
        <v>71</v>
      </c>
      <c r="E12" s="5">
        <v>10793072.83</v>
      </c>
      <c r="F12" s="5">
        <v>10271680.05</v>
      </c>
    </row>
    <row r="13" spans="1:6" ht="20.25">
      <c r="A13" s="3"/>
      <c r="B13" s="3" t="s">
        <v>45</v>
      </c>
      <c r="C13" s="3" t="s">
        <v>69</v>
      </c>
      <c r="D13" s="3" t="s">
        <v>72</v>
      </c>
      <c r="E13" s="5">
        <v>458164703.05</v>
      </c>
      <c r="F13" s="5">
        <v>492662072.75</v>
      </c>
    </row>
    <row r="14" spans="1:6" ht="20.25">
      <c r="A14" s="3"/>
      <c r="B14" s="3" t="s">
        <v>44</v>
      </c>
      <c r="C14" s="3" t="s">
        <v>73</v>
      </c>
      <c r="D14" s="3" t="s">
        <v>74</v>
      </c>
      <c r="E14" s="5">
        <v>72831561.1</v>
      </c>
      <c r="F14" s="296">
        <v>71981602.25</v>
      </c>
    </row>
    <row r="15" spans="1:6" ht="21">
      <c r="A15" s="3"/>
      <c r="B15" s="295"/>
      <c r="C15" s="297" t="s">
        <v>75</v>
      </c>
      <c r="D15" s="297" t="s">
        <v>76</v>
      </c>
      <c r="E15" s="275">
        <v>1832456.79</v>
      </c>
      <c r="F15" s="275">
        <v>13409193.42</v>
      </c>
    </row>
    <row r="16" spans="1:6" ht="21">
      <c r="A16" s="363" t="s">
        <v>133</v>
      </c>
      <c r="B16" s="363"/>
      <c r="C16" s="363"/>
      <c r="D16" s="363"/>
      <c r="E16" s="279">
        <f>SUM(E6:E15)</f>
        <v>644064816.8</v>
      </c>
      <c r="F16" s="276">
        <f>SUM(F6:F15)</f>
        <v>725792616.17</v>
      </c>
    </row>
    <row r="17" spans="1:6" ht="20.25">
      <c r="A17" s="3"/>
      <c r="B17" s="3"/>
      <c r="C17" s="3"/>
      <c r="D17" s="3"/>
      <c r="E17" s="5"/>
      <c r="F17" s="75"/>
    </row>
    <row r="18" spans="1:6" ht="20.25">
      <c r="A18" s="76" t="s">
        <v>685</v>
      </c>
      <c r="B18" s="3"/>
      <c r="C18" s="3"/>
      <c r="D18" s="3"/>
      <c r="E18" s="282" t="s">
        <v>445</v>
      </c>
      <c r="F18" s="282" t="s">
        <v>444</v>
      </c>
    </row>
    <row r="19" spans="1:6" ht="21">
      <c r="A19" s="3"/>
      <c r="B19" s="3" t="s">
        <v>141</v>
      </c>
      <c r="C19" s="3"/>
      <c r="D19" s="3"/>
      <c r="E19" s="274">
        <v>121325092.74</v>
      </c>
      <c r="F19" s="274">
        <v>112774480.92999999</v>
      </c>
    </row>
    <row r="20" spans="1:6" ht="21">
      <c r="A20" s="3"/>
      <c r="B20" s="76" t="s">
        <v>23</v>
      </c>
      <c r="C20" s="3"/>
      <c r="D20" s="3"/>
      <c r="E20" s="306">
        <v>121325092.74</v>
      </c>
      <c r="F20" s="306">
        <v>112774480.92999999</v>
      </c>
    </row>
    <row r="21" spans="1:6" ht="20.25">
      <c r="A21" s="3"/>
      <c r="B21" s="3"/>
      <c r="C21" s="3"/>
      <c r="D21" s="3"/>
      <c r="E21" s="5"/>
      <c r="F21" s="5"/>
    </row>
    <row r="22" spans="1:6" ht="20.25">
      <c r="A22" s="76" t="s">
        <v>686</v>
      </c>
      <c r="B22" s="3"/>
      <c r="C22" s="3"/>
      <c r="D22" s="3"/>
      <c r="E22" s="282" t="s">
        <v>445</v>
      </c>
      <c r="F22" s="282" t="s">
        <v>444</v>
      </c>
    </row>
    <row r="23" spans="1:6" ht="21">
      <c r="A23" s="3"/>
      <c r="B23" s="3" t="s">
        <v>142</v>
      </c>
      <c r="C23" s="3"/>
      <c r="D23" s="3"/>
      <c r="E23" s="274">
        <v>175967.83</v>
      </c>
      <c r="F23" s="274">
        <v>172517.48</v>
      </c>
    </row>
    <row r="24" spans="1:6" ht="21">
      <c r="A24" s="3"/>
      <c r="B24" s="76" t="s">
        <v>23</v>
      </c>
      <c r="C24" s="3"/>
      <c r="D24" s="3"/>
      <c r="E24" s="306">
        <v>175967.83</v>
      </c>
      <c r="F24" s="306">
        <v>172517.48</v>
      </c>
    </row>
    <row r="25" spans="1:6" ht="20.25">
      <c r="A25" s="3"/>
      <c r="B25" s="3"/>
      <c r="C25" s="3"/>
      <c r="D25" s="3"/>
      <c r="E25" s="5"/>
      <c r="F25" s="5"/>
    </row>
  </sheetData>
  <sheetProtection/>
  <mergeCells count="4">
    <mergeCell ref="A1:F1"/>
    <mergeCell ref="A2:F2"/>
    <mergeCell ref="A3:F3"/>
    <mergeCell ref="A16:D16"/>
  </mergeCells>
  <printOptions/>
  <pageMargins left="0.5905511811023623" right="0.03937007874015748" top="0.5905511811023623" bottom="0.3937007874015748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CC00CC"/>
  </sheetPr>
  <dimension ref="A1:F41"/>
  <sheetViews>
    <sheetView zoomScalePageLayoutView="0" workbookViewId="0" topLeftCell="A16">
      <selection activeCell="K5" sqref="K5"/>
    </sheetView>
  </sheetViews>
  <sheetFormatPr defaultColWidth="9.140625" defaultRowHeight="21.75"/>
  <cols>
    <col min="1" max="1" width="14.140625" style="74" customWidth="1"/>
    <col min="2" max="2" width="21.57421875" style="74" customWidth="1"/>
    <col min="3" max="3" width="22.8515625" style="74" customWidth="1"/>
    <col min="4" max="4" width="19.140625" style="74" customWidth="1"/>
    <col min="5" max="5" width="14.7109375" style="74" customWidth="1"/>
    <col min="6" max="6" width="14.28125" style="77" customWidth="1"/>
    <col min="7" max="7" width="15.421875" style="74" customWidth="1"/>
    <col min="8" max="16384" width="9.140625" style="74" customWidth="1"/>
  </cols>
  <sheetData>
    <row r="1" spans="1:6" ht="20.25">
      <c r="A1" s="362" t="s">
        <v>42</v>
      </c>
      <c r="B1" s="362"/>
      <c r="C1" s="362"/>
      <c r="D1" s="362"/>
      <c r="E1" s="362"/>
      <c r="F1" s="362"/>
    </row>
    <row r="2" spans="1:6" ht="20.25">
      <c r="A2" s="362" t="s">
        <v>190</v>
      </c>
      <c r="B2" s="362"/>
      <c r="C2" s="362"/>
      <c r="D2" s="362"/>
      <c r="E2" s="362"/>
      <c r="F2" s="362"/>
    </row>
    <row r="3" spans="1:6" ht="20.25">
      <c r="A3" s="362" t="s">
        <v>442</v>
      </c>
      <c r="B3" s="362"/>
      <c r="C3" s="362"/>
      <c r="D3" s="362"/>
      <c r="E3" s="362"/>
      <c r="F3" s="362"/>
    </row>
    <row r="4" spans="1:6" ht="20.25">
      <c r="A4" s="3"/>
      <c r="B4" s="3"/>
      <c r="C4" s="3"/>
      <c r="D4" s="3"/>
      <c r="E4" s="3"/>
      <c r="F4" s="75"/>
    </row>
    <row r="5" spans="1:6" ht="20.25">
      <c r="A5" s="3" t="s">
        <v>687</v>
      </c>
      <c r="B5" s="3"/>
      <c r="C5" s="3"/>
      <c r="D5" s="3"/>
      <c r="E5" s="103" t="s">
        <v>445</v>
      </c>
      <c r="F5" s="103" t="s">
        <v>444</v>
      </c>
    </row>
    <row r="6" spans="1:6" ht="20.25">
      <c r="A6" s="3"/>
      <c r="B6" s="3" t="s">
        <v>219</v>
      </c>
      <c r="C6" s="3"/>
      <c r="D6" s="3"/>
      <c r="E6" s="3"/>
      <c r="F6" s="298">
        <v>13266.12</v>
      </c>
    </row>
    <row r="7" spans="1:6" ht="20.25">
      <c r="A7" s="3"/>
      <c r="B7" s="3" t="s">
        <v>221</v>
      </c>
      <c r="C7" s="3"/>
      <c r="D7" s="3"/>
      <c r="E7" s="3"/>
      <c r="F7" s="298"/>
    </row>
    <row r="8" spans="1:6" ht="20.25">
      <c r="A8" s="3"/>
      <c r="B8" s="3" t="s">
        <v>220</v>
      </c>
      <c r="C8" s="3"/>
      <c r="D8" s="3"/>
      <c r="E8" s="3"/>
      <c r="F8" s="298">
        <v>193131.6</v>
      </c>
    </row>
    <row r="9" spans="1:6" ht="20.25">
      <c r="A9" s="3"/>
      <c r="B9" s="3" t="s">
        <v>222</v>
      </c>
      <c r="C9" s="3"/>
      <c r="D9" s="3"/>
      <c r="E9" s="3"/>
      <c r="F9" s="298">
        <v>13266.12</v>
      </c>
    </row>
    <row r="10" spans="1:6" ht="20.25">
      <c r="A10" s="3"/>
      <c r="B10" s="3" t="s">
        <v>221</v>
      </c>
      <c r="C10" s="3"/>
      <c r="D10" s="3"/>
      <c r="E10" s="3"/>
      <c r="F10" s="74"/>
    </row>
    <row r="11" spans="1:6" ht="20.25">
      <c r="A11" s="3"/>
      <c r="B11" s="3" t="s">
        <v>223</v>
      </c>
      <c r="C11" s="3"/>
      <c r="D11" s="3"/>
      <c r="E11" s="3"/>
      <c r="F11" s="298">
        <v>220148.35</v>
      </c>
    </row>
    <row r="12" spans="1:6" ht="20.25">
      <c r="A12" s="3"/>
      <c r="B12" s="3" t="s">
        <v>224</v>
      </c>
      <c r="C12" s="3"/>
      <c r="D12" s="3"/>
      <c r="E12" s="3"/>
      <c r="F12" s="298">
        <v>13266.12</v>
      </c>
    </row>
    <row r="13" spans="1:6" ht="20.25">
      <c r="A13" s="3"/>
      <c r="B13" s="3" t="s">
        <v>221</v>
      </c>
      <c r="C13" s="3"/>
      <c r="D13" s="3"/>
      <c r="E13" s="3"/>
      <c r="F13" s="298"/>
    </row>
    <row r="14" spans="1:6" ht="20.25">
      <c r="A14" s="3"/>
      <c r="B14" s="3" t="s">
        <v>225</v>
      </c>
      <c r="C14" s="3"/>
      <c r="D14" s="3"/>
      <c r="E14" s="3"/>
      <c r="F14" s="298">
        <v>206789.6</v>
      </c>
    </row>
    <row r="15" spans="1:6" ht="20.25">
      <c r="A15" s="3"/>
      <c r="B15" s="3" t="s">
        <v>226</v>
      </c>
      <c r="C15" s="3"/>
      <c r="D15" s="3"/>
      <c r="E15" s="3"/>
      <c r="F15" s="298">
        <v>198939.6</v>
      </c>
    </row>
    <row r="16" spans="1:6" ht="20.25">
      <c r="A16" s="3"/>
      <c r="B16" s="3" t="s">
        <v>227</v>
      </c>
      <c r="C16" s="3"/>
      <c r="D16" s="3"/>
      <c r="E16" s="3"/>
      <c r="F16" s="298">
        <v>198409.1</v>
      </c>
    </row>
    <row r="17" spans="1:6" ht="20.25">
      <c r="A17" s="3"/>
      <c r="B17" s="3" t="s">
        <v>228</v>
      </c>
      <c r="F17" s="298">
        <v>56160</v>
      </c>
    </row>
    <row r="18" spans="1:6" ht="20.25">
      <c r="A18" s="3"/>
      <c r="B18" s="3" t="s">
        <v>229</v>
      </c>
      <c r="C18" s="3"/>
      <c r="D18" s="3"/>
      <c r="E18" s="3"/>
      <c r="F18" s="298">
        <v>13266.12</v>
      </c>
    </row>
    <row r="19" spans="1:6" ht="20.25">
      <c r="A19" s="3"/>
      <c r="B19" s="3" t="s">
        <v>221</v>
      </c>
      <c r="C19" s="3"/>
      <c r="D19" s="3"/>
      <c r="E19" s="3"/>
      <c r="F19" s="74"/>
    </row>
    <row r="20" spans="1:6" ht="20.25">
      <c r="A20" s="3"/>
      <c r="B20" s="3" t="s">
        <v>231</v>
      </c>
      <c r="C20" s="3"/>
      <c r="D20" s="3"/>
      <c r="E20" s="3"/>
      <c r="F20" s="298">
        <v>201676.1</v>
      </c>
    </row>
    <row r="21" spans="1:6" ht="20.25">
      <c r="A21" s="3"/>
      <c r="B21" s="3" t="s">
        <v>230</v>
      </c>
      <c r="C21" s="3"/>
      <c r="D21" s="3"/>
      <c r="E21" s="3"/>
      <c r="F21" s="298">
        <v>352423.63</v>
      </c>
    </row>
    <row r="22" spans="1:6" ht="20.25">
      <c r="A22" s="3"/>
      <c r="B22" s="3" t="s">
        <v>232</v>
      </c>
      <c r="C22" s="3"/>
      <c r="D22" s="3"/>
      <c r="E22" s="3"/>
      <c r="F22" s="298">
        <v>56160</v>
      </c>
    </row>
    <row r="23" spans="1:6" ht="20.25">
      <c r="A23" s="3"/>
      <c r="B23" s="3" t="s">
        <v>233</v>
      </c>
      <c r="C23" s="3"/>
      <c r="D23" s="3"/>
      <c r="E23" s="3"/>
      <c r="F23" s="298">
        <v>13266.12</v>
      </c>
    </row>
    <row r="24" spans="1:6" ht="20.25">
      <c r="A24" s="3"/>
      <c r="B24" s="3" t="s">
        <v>221</v>
      </c>
      <c r="C24" s="3"/>
      <c r="D24" s="3"/>
      <c r="E24" s="3"/>
      <c r="F24" s="74"/>
    </row>
    <row r="25" spans="1:6" ht="20.25">
      <c r="A25" s="3"/>
      <c r="B25" s="3" t="s">
        <v>428</v>
      </c>
      <c r="C25" s="3"/>
      <c r="D25" s="3"/>
      <c r="E25" s="3"/>
      <c r="F25" s="298">
        <v>287505</v>
      </c>
    </row>
    <row r="26" spans="1:6" ht="20.25">
      <c r="A26" s="3"/>
      <c r="B26" s="3" t="s">
        <v>234</v>
      </c>
      <c r="C26" s="3"/>
      <c r="D26" s="3"/>
      <c r="E26" s="3"/>
      <c r="F26" s="298">
        <v>20573.95</v>
      </c>
    </row>
    <row r="27" spans="1:6" ht="20.25">
      <c r="A27" s="3"/>
      <c r="B27" s="3" t="s">
        <v>427</v>
      </c>
      <c r="C27" s="3"/>
      <c r="D27" s="3"/>
      <c r="E27" s="3"/>
      <c r="F27" s="298">
        <v>7780000</v>
      </c>
    </row>
    <row r="28" spans="1:6" ht="21">
      <c r="A28" s="3"/>
      <c r="B28" s="3" t="s">
        <v>424</v>
      </c>
      <c r="C28" s="3"/>
      <c r="D28" s="3"/>
      <c r="E28" s="275">
        <v>0</v>
      </c>
      <c r="F28" s="281">
        <v>0</v>
      </c>
    </row>
    <row r="29" spans="1:6" ht="21">
      <c r="A29" s="3"/>
      <c r="B29" s="363" t="s">
        <v>23</v>
      </c>
      <c r="C29" s="363"/>
      <c r="D29" s="363"/>
      <c r="E29" s="279">
        <v>0</v>
      </c>
      <c r="F29" s="276">
        <f>SUM(F6:F28)</f>
        <v>9838247.530000001</v>
      </c>
    </row>
    <row r="30" spans="1:6" ht="20.25">
      <c r="A30" s="3"/>
      <c r="B30" s="101"/>
      <c r="C30" s="101"/>
      <c r="D30" s="101"/>
      <c r="E30" s="278"/>
      <c r="F30" s="75"/>
    </row>
    <row r="31" spans="1:6" ht="20.25">
      <c r="A31" s="76" t="s">
        <v>689</v>
      </c>
      <c r="B31" s="101"/>
      <c r="C31" s="101"/>
      <c r="D31" s="101"/>
      <c r="E31" s="278" t="s">
        <v>445</v>
      </c>
      <c r="F31" s="75" t="s">
        <v>444</v>
      </c>
    </row>
    <row r="32" spans="1:6" ht="21">
      <c r="A32" s="3"/>
      <c r="B32" s="101"/>
      <c r="C32" s="101"/>
      <c r="D32" s="101"/>
      <c r="E32" s="280">
        <v>0</v>
      </c>
      <c r="F32" s="281">
        <v>2058247.53</v>
      </c>
    </row>
    <row r="33" spans="1:6" ht="21">
      <c r="A33" s="3"/>
      <c r="B33" s="363" t="s">
        <v>23</v>
      </c>
      <c r="C33" s="363"/>
      <c r="D33" s="363"/>
      <c r="E33" s="279">
        <v>0</v>
      </c>
      <c r="F33" s="276">
        <f>SUM(F32)</f>
        <v>2058247.53</v>
      </c>
    </row>
    <row r="34" spans="1:6" ht="20.25">
      <c r="A34" s="76" t="s">
        <v>688</v>
      </c>
      <c r="B34" s="3"/>
      <c r="C34" s="3"/>
      <c r="D34" s="3"/>
      <c r="E34" s="3"/>
      <c r="F34" s="75"/>
    </row>
    <row r="35" spans="1:6" ht="21">
      <c r="A35" s="3"/>
      <c r="B35" s="3" t="s">
        <v>86</v>
      </c>
      <c r="C35" s="3"/>
      <c r="D35" s="3"/>
      <c r="E35" s="274">
        <v>3112500</v>
      </c>
      <c r="F35" s="275">
        <v>7470000</v>
      </c>
    </row>
    <row r="36" spans="2:6" ht="21">
      <c r="B36" s="363" t="s">
        <v>23</v>
      </c>
      <c r="C36" s="363"/>
      <c r="D36" s="363"/>
      <c r="E36" s="277">
        <f>SUM(E35)</f>
        <v>3112500</v>
      </c>
      <c r="F36" s="276">
        <f>SUM(F35)</f>
        <v>7470000</v>
      </c>
    </row>
    <row r="37" spans="2:6" ht="13.5" customHeight="1">
      <c r="B37" s="101"/>
      <c r="C37" s="101"/>
      <c r="D37" s="101"/>
      <c r="E37" s="277"/>
      <c r="F37" s="276"/>
    </row>
    <row r="38" spans="1:6" ht="20.25">
      <c r="A38" s="76" t="s">
        <v>690</v>
      </c>
      <c r="B38" s="3"/>
      <c r="C38" s="3"/>
      <c r="D38" s="3"/>
      <c r="E38" s="282" t="s">
        <v>445</v>
      </c>
      <c r="F38" s="282" t="s">
        <v>444</v>
      </c>
    </row>
    <row r="39" spans="1:6" ht="20.25">
      <c r="A39" s="3"/>
      <c r="B39" s="3" t="s">
        <v>142</v>
      </c>
      <c r="C39" s="3"/>
      <c r="D39" s="3"/>
      <c r="E39" s="5">
        <v>175967.83</v>
      </c>
      <c r="F39" s="5">
        <v>172517.48</v>
      </c>
    </row>
    <row r="40" spans="1:6" ht="21">
      <c r="A40" s="3"/>
      <c r="B40" s="363" t="s">
        <v>23</v>
      </c>
      <c r="C40" s="363"/>
      <c r="D40" s="363"/>
      <c r="E40" s="306">
        <v>175967.83</v>
      </c>
      <c r="F40" s="306">
        <v>172517.48</v>
      </c>
    </row>
    <row r="41" spans="1:6" ht="20.25">
      <c r="A41" s="3"/>
      <c r="B41" s="3"/>
      <c r="C41" s="3"/>
      <c r="D41" s="3"/>
      <c r="E41" s="5"/>
      <c r="F41" s="5"/>
    </row>
  </sheetData>
  <sheetProtection/>
  <mergeCells count="7">
    <mergeCell ref="B40:D40"/>
    <mergeCell ref="A1:F1"/>
    <mergeCell ref="A2:F2"/>
    <mergeCell ref="A3:F3"/>
    <mergeCell ref="B29:D29"/>
    <mergeCell ref="B36:D36"/>
    <mergeCell ref="B33:D33"/>
  </mergeCells>
  <printOptions/>
  <pageMargins left="0.5905511811023623" right="0.03937007874015748" top="0.5905511811023623" bottom="0.3937007874015748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J80"/>
  <sheetViews>
    <sheetView zoomScalePageLayoutView="0" workbookViewId="0" topLeftCell="A1">
      <selection activeCell="E6" sqref="E6"/>
    </sheetView>
  </sheetViews>
  <sheetFormatPr defaultColWidth="9.140625" defaultRowHeight="21.75"/>
  <cols>
    <col min="1" max="1" width="7.57421875" style="22" customWidth="1"/>
    <col min="2" max="2" width="11.140625" style="22" customWidth="1"/>
    <col min="3" max="3" width="12.140625" style="22" customWidth="1"/>
    <col min="4" max="4" width="13.421875" style="22" customWidth="1"/>
    <col min="5" max="5" width="13.00390625" style="22" customWidth="1"/>
    <col min="6" max="6" width="14.7109375" style="22" customWidth="1"/>
    <col min="7" max="7" width="40.421875" style="22" customWidth="1"/>
    <col min="8" max="8" width="16.8515625" style="22" customWidth="1"/>
    <col min="9" max="9" width="14.57421875" style="22" customWidth="1"/>
    <col min="10" max="10" width="13.28125" style="22" customWidth="1"/>
    <col min="11" max="11" width="7.421875" style="22" customWidth="1"/>
    <col min="12" max="16384" width="9.140625" style="22" customWidth="1"/>
  </cols>
  <sheetData>
    <row r="1" spans="1:10" ht="24" customHeight="1">
      <c r="A1" s="364" t="s">
        <v>42</v>
      </c>
      <c r="B1" s="364"/>
      <c r="C1" s="364"/>
      <c r="D1" s="364"/>
      <c r="E1" s="364"/>
      <c r="F1" s="364"/>
      <c r="G1" s="364"/>
      <c r="H1" s="364"/>
      <c r="I1" s="364"/>
      <c r="J1" s="364"/>
    </row>
    <row r="2" spans="1:10" ht="24" customHeight="1">
      <c r="A2" s="364" t="s">
        <v>190</v>
      </c>
      <c r="B2" s="364"/>
      <c r="C2" s="364"/>
      <c r="D2" s="364"/>
      <c r="E2" s="364"/>
      <c r="F2" s="364"/>
      <c r="G2" s="364"/>
      <c r="H2" s="364"/>
      <c r="I2" s="364"/>
      <c r="J2" s="364"/>
    </row>
    <row r="3" spans="1:10" ht="23.25" customHeight="1">
      <c r="A3" s="364" t="s">
        <v>446</v>
      </c>
      <c r="B3" s="364"/>
      <c r="C3" s="364"/>
      <c r="D3" s="364"/>
      <c r="E3" s="364"/>
      <c r="F3" s="364"/>
      <c r="G3" s="364"/>
      <c r="H3" s="364"/>
      <c r="I3" s="364"/>
      <c r="J3" s="364"/>
    </row>
    <row r="4" spans="1:10" ht="24.75" customHeight="1">
      <c r="A4" s="33" t="s">
        <v>691</v>
      </c>
      <c r="B4" s="33"/>
      <c r="C4" s="32"/>
      <c r="D4" s="32"/>
      <c r="E4" s="32"/>
      <c r="F4" s="32"/>
      <c r="G4" s="32"/>
      <c r="H4" s="32"/>
      <c r="I4" s="32"/>
      <c r="J4" s="33"/>
    </row>
    <row r="5" spans="1:10" ht="37.5" customHeight="1">
      <c r="A5" s="53" t="s">
        <v>156</v>
      </c>
      <c r="B5" s="53" t="s">
        <v>90</v>
      </c>
      <c r="C5" s="53" t="s">
        <v>91</v>
      </c>
      <c r="D5" s="53" t="s">
        <v>92</v>
      </c>
      <c r="E5" s="53" t="s">
        <v>93</v>
      </c>
      <c r="F5" s="53" t="s">
        <v>157</v>
      </c>
      <c r="G5" s="53" t="s">
        <v>94</v>
      </c>
      <c r="H5" s="27" t="s">
        <v>158</v>
      </c>
      <c r="I5" s="53" t="s">
        <v>159</v>
      </c>
      <c r="J5" s="53" t="s">
        <v>160</v>
      </c>
    </row>
    <row r="6" spans="1:10" ht="84" customHeight="1">
      <c r="A6" s="24" t="s">
        <v>161</v>
      </c>
      <c r="B6" s="31" t="s">
        <v>179</v>
      </c>
      <c r="C6" s="52" t="s">
        <v>107</v>
      </c>
      <c r="D6" s="52" t="s">
        <v>106</v>
      </c>
      <c r="E6" s="52" t="s">
        <v>32</v>
      </c>
      <c r="F6" s="52" t="s">
        <v>180</v>
      </c>
      <c r="G6" s="52"/>
      <c r="H6" s="28">
        <v>3500000</v>
      </c>
      <c r="I6" s="25">
        <v>0</v>
      </c>
      <c r="J6" s="26">
        <v>3500000</v>
      </c>
    </row>
    <row r="7" spans="1:10" ht="42.75" customHeight="1">
      <c r="A7" s="24" t="s">
        <v>163</v>
      </c>
      <c r="B7" s="23" t="s">
        <v>292</v>
      </c>
      <c r="C7" s="56" t="s">
        <v>107</v>
      </c>
      <c r="D7" s="56" t="s">
        <v>106</v>
      </c>
      <c r="E7" s="56" t="s">
        <v>33</v>
      </c>
      <c r="F7" s="56" t="s">
        <v>293</v>
      </c>
      <c r="G7" s="56" t="s">
        <v>294</v>
      </c>
      <c r="H7" s="57">
        <v>19260</v>
      </c>
      <c r="I7" s="25">
        <v>0</v>
      </c>
      <c r="J7" s="26">
        <f>H7-I7</f>
        <v>19260</v>
      </c>
    </row>
    <row r="8" spans="1:10" ht="54.75" customHeight="1">
      <c r="A8" s="24" t="s">
        <v>295</v>
      </c>
      <c r="B8" s="23" t="s">
        <v>296</v>
      </c>
      <c r="C8" s="58" t="s">
        <v>107</v>
      </c>
      <c r="D8" s="58" t="s">
        <v>106</v>
      </c>
      <c r="E8" s="58" t="s">
        <v>33</v>
      </c>
      <c r="F8" s="58" t="s">
        <v>293</v>
      </c>
      <c r="G8" s="58" t="s">
        <v>297</v>
      </c>
      <c r="H8" s="59">
        <v>16000</v>
      </c>
      <c r="I8" s="25">
        <v>0</v>
      </c>
      <c r="J8" s="26">
        <f aca="true" t="shared" si="0" ref="J8:J65">H8-I8</f>
        <v>16000</v>
      </c>
    </row>
    <row r="9" spans="1:10" ht="59.25" customHeight="1">
      <c r="A9" s="24" t="s">
        <v>298</v>
      </c>
      <c r="B9" s="23" t="s">
        <v>292</v>
      </c>
      <c r="C9" s="58" t="s">
        <v>107</v>
      </c>
      <c r="D9" s="58" t="s">
        <v>106</v>
      </c>
      <c r="E9" s="58" t="s">
        <v>33</v>
      </c>
      <c r="F9" s="58" t="s">
        <v>299</v>
      </c>
      <c r="G9" s="58" t="s">
        <v>300</v>
      </c>
      <c r="H9" s="59">
        <v>13065.75</v>
      </c>
      <c r="I9" s="25">
        <v>0</v>
      </c>
      <c r="J9" s="26">
        <f t="shared" si="0"/>
        <v>13065.75</v>
      </c>
    </row>
    <row r="10" spans="1:10" ht="61.5" customHeight="1">
      <c r="A10" s="24" t="s">
        <v>301</v>
      </c>
      <c r="B10" s="23" t="s">
        <v>182</v>
      </c>
      <c r="C10" s="58" t="s">
        <v>107</v>
      </c>
      <c r="D10" s="58" t="s">
        <v>106</v>
      </c>
      <c r="E10" s="58" t="s">
        <v>33</v>
      </c>
      <c r="F10" s="58" t="s">
        <v>299</v>
      </c>
      <c r="G10" s="58" t="s">
        <v>302</v>
      </c>
      <c r="H10" s="59">
        <v>73332.59</v>
      </c>
      <c r="I10" s="25">
        <v>0</v>
      </c>
      <c r="J10" s="26">
        <f t="shared" si="0"/>
        <v>73332.59</v>
      </c>
    </row>
    <row r="11" spans="1:10" ht="87.75" customHeight="1">
      <c r="A11" s="24" t="s">
        <v>303</v>
      </c>
      <c r="B11" s="23" t="s">
        <v>182</v>
      </c>
      <c r="C11" s="58" t="s">
        <v>107</v>
      </c>
      <c r="D11" s="58" t="s">
        <v>106</v>
      </c>
      <c r="E11" s="58" t="s">
        <v>33</v>
      </c>
      <c r="F11" s="58" t="s">
        <v>304</v>
      </c>
      <c r="G11" s="58" t="s">
        <v>305</v>
      </c>
      <c r="H11" s="59">
        <v>8250</v>
      </c>
      <c r="I11" s="25">
        <v>0</v>
      </c>
      <c r="J11" s="26">
        <f t="shared" si="0"/>
        <v>8250</v>
      </c>
    </row>
    <row r="12" spans="1:10" ht="87.75" customHeight="1">
      <c r="A12" s="24" t="s">
        <v>306</v>
      </c>
      <c r="B12" s="23" t="s">
        <v>182</v>
      </c>
      <c r="C12" s="58" t="s">
        <v>107</v>
      </c>
      <c r="D12" s="58" t="s">
        <v>106</v>
      </c>
      <c r="E12" s="58" t="s">
        <v>33</v>
      </c>
      <c r="F12" s="58" t="s">
        <v>304</v>
      </c>
      <c r="G12" s="58" t="s">
        <v>305</v>
      </c>
      <c r="H12" s="59">
        <v>4000</v>
      </c>
      <c r="I12" s="25">
        <v>0</v>
      </c>
      <c r="J12" s="26">
        <f t="shared" si="0"/>
        <v>4000</v>
      </c>
    </row>
    <row r="13" spans="1:10" ht="87.75" customHeight="1">
      <c r="A13" s="24" t="s">
        <v>307</v>
      </c>
      <c r="B13" s="23" t="s">
        <v>182</v>
      </c>
      <c r="C13" s="58" t="s">
        <v>107</v>
      </c>
      <c r="D13" s="58" t="s">
        <v>106</v>
      </c>
      <c r="E13" s="58" t="s">
        <v>33</v>
      </c>
      <c r="F13" s="58" t="s">
        <v>304</v>
      </c>
      <c r="G13" s="58" t="s">
        <v>305</v>
      </c>
      <c r="H13" s="59">
        <v>98468</v>
      </c>
      <c r="I13" s="25">
        <v>0</v>
      </c>
      <c r="J13" s="26">
        <f t="shared" si="0"/>
        <v>98468</v>
      </c>
    </row>
    <row r="14" spans="1:10" ht="75.75" customHeight="1">
      <c r="A14" s="24" t="s">
        <v>308</v>
      </c>
      <c r="B14" s="23" t="s">
        <v>182</v>
      </c>
      <c r="C14" s="58" t="s">
        <v>107</v>
      </c>
      <c r="D14" s="58" t="s">
        <v>109</v>
      </c>
      <c r="E14" s="58" t="s">
        <v>105</v>
      </c>
      <c r="F14" s="58" t="s">
        <v>12</v>
      </c>
      <c r="G14" s="58" t="s">
        <v>309</v>
      </c>
      <c r="H14" s="59">
        <v>41400</v>
      </c>
      <c r="I14" s="25">
        <v>0</v>
      </c>
      <c r="J14" s="26">
        <f t="shared" si="0"/>
        <v>41400</v>
      </c>
    </row>
    <row r="15" spans="1:10" ht="66.75" customHeight="1">
      <c r="A15" s="24" t="s">
        <v>310</v>
      </c>
      <c r="B15" s="23" t="s">
        <v>170</v>
      </c>
      <c r="C15" s="58" t="s">
        <v>171</v>
      </c>
      <c r="D15" s="58" t="s">
        <v>311</v>
      </c>
      <c r="E15" s="58" t="s">
        <v>105</v>
      </c>
      <c r="F15" s="58" t="s">
        <v>186</v>
      </c>
      <c r="G15" s="58" t="s">
        <v>312</v>
      </c>
      <c r="H15" s="59">
        <v>3650000</v>
      </c>
      <c r="I15" s="25">
        <v>0</v>
      </c>
      <c r="J15" s="26">
        <f t="shared" si="0"/>
        <v>3650000</v>
      </c>
    </row>
    <row r="16" spans="1:10" ht="60" customHeight="1">
      <c r="A16" s="24" t="s">
        <v>313</v>
      </c>
      <c r="B16" s="23" t="s">
        <v>175</v>
      </c>
      <c r="C16" s="58" t="s">
        <v>107</v>
      </c>
      <c r="D16" s="58" t="s">
        <v>109</v>
      </c>
      <c r="E16" s="58" t="s">
        <v>105</v>
      </c>
      <c r="F16" s="58" t="s">
        <v>12</v>
      </c>
      <c r="G16" s="58" t="s">
        <v>314</v>
      </c>
      <c r="H16" s="59">
        <v>26100</v>
      </c>
      <c r="I16" s="25">
        <v>0</v>
      </c>
      <c r="J16" s="26">
        <f t="shared" si="0"/>
        <v>26100</v>
      </c>
    </row>
    <row r="17" spans="1:10" ht="40.5" customHeight="1">
      <c r="A17" s="24" t="s">
        <v>315</v>
      </c>
      <c r="B17" s="23" t="s">
        <v>182</v>
      </c>
      <c r="C17" s="58" t="s">
        <v>107</v>
      </c>
      <c r="D17" s="58" t="s">
        <v>106</v>
      </c>
      <c r="E17" s="58" t="s">
        <v>33</v>
      </c>
      <c r="F17" s="58" t="s">
        <v>293</v>
      </c>
      <c r="G17" s="58" t="s">
        <v>316</v>
      </c>
      <c r="H17" s="59">
        <v>17000</v>
      </c>
      <c r="I17" s="25">
        <v>0</v>
      </c>
      <c r="J17" s="26">
        <f t="shared" si="0"/>
        <v>17000</v>
      </c>
    </row>
    <row r="18" spans="1:10" ht="40.5" customHeight="1">
      <c r="A18" s="24"/>
      <c r="B18" s="23"/>
      <c r="C18" s="58"/>
      <c r="D18" s="58"/>
      <c r="E18" s="58"/>
      <c r="F18" s="58"/>
      <c r="G18" s="58"/>
      <c r="H18" s="59"/>
      <c r="I18" s="25"/>
      <c r="J18" s="26"/>
    </row>
    <row r="19" spans="1:10" ht="51" customHeight="1">
      <c r="A19" s="24" t="s">
        <v>317</v>
      </c>
      <c r="B19" s="23" t="s">
        <v>182</v>
      </c>
      <c r="C19" s="58" t="s">
        <v>107</v>
      </c>
      <c r="D19" s="58" t="s">
        <v>106</v>
      </c>
      <c r="E19" s="58" t="s">
        <v>33</v>
      </c>
      <c r="F19" s="58" t="s">
        <v>293</v>
      </c>
      <c r="G19" s="58" t="s">
        <v>318</v>
      </c>
      <c r="H19" s="59">
        <v>136633</v>
      </c>
      <c r="I19" s="25">
        <v>0</v>
      </c>
      <c r="J19" s="26">
        <f t="shared" si="0"/>
        <v>136633</v>
      </c>
    </row>
    <row r="20" spans="1:10" ht="55.5" customHeight="1">
      <c r="A20" s="24" t="s">
        <v>319</v>
      </c>
      <c r="B20" s="23" t="s">
        <v>182</v>
      </c>
      <c r="C20" s="58" t="s">
        <v>107</v>
      </c>
      <c r="D20" s="58" t="s">
        <v>106</v>
      </c>
      <c r="E20" s="58" t="s">
        <v>33</v>
      </c>
      <c r="F20" s="58" t="s">
        <v>299</v>
      </c>
      <c r="G20" s="58" t="s">
        <v>320</v>
      </c>
      <c r="H20" s="59">
        <v>255600</v>
      </c>
      <c r="I20" s="25">
        <v>0</v>
      </c>
      <c r="J20" s="26">
        <f t="shared" si="0"/>
        <v>255600</v>
      </c>
    </row>
    <row r="21" spans="1:10" ht="60.75" customHeight="1">
      <c r="A21" s="24" t="s">
        <v>321</v>
      </c>
      <c r="B21" s="23" t="s">
        <v>175</v>
      </c>
      <c r="C21" s="58" t="s">
        <v>107</v>
      </c>
      <c r="D21" s="58" t="s">
        <v>109</v>
      </c>
      <c r="E21" s="58" t="s">
        <v>105</v>
      </c>
      <c r="F21" s="58" t="s">
        <v>12</v>
      </c>
      <c r="G21" s="58" t="s">
        <v>208</v>
      </c>
      <c r="H21" s="59">
        <v>855000</v>
      </c>
      <c r="I21" s="25">
        <v>0</v>
      </c>
      <c r="J21" s="26">
        <f t="shared" si="0"/>
        <v>855000</v>
      </c>
    </row>
    <row r="22" spans="1:10" ht="64.5" customHeight="1">
      <c r="A22" s="24" t="s">
        <v>322</v>
      </c>
      <c r="B22" s="23" t="s">
        <v>169</v>
      </c>
      <c r="C22" s="58" t="s">
        <v>165</v>
      </c>
      <c r="D22" s="58" t="s">
        <v>166</v>
      </c>
      <c r="E22" s="58" t="s">
        <v>167</v>
      </c>
      <c r="F22" s="58" t="s">
        <v>168</v>
      </c>
      <c r="G22" s="58" t="s">
        <v>323</v>
      </c>
      <c r="H22" s="59">
        <v>60000000</v>
      </c>
      <c r="I22" s="25">
        <v>0</v>
      </c>
      <c r="J22" s="26">
        <f t="shared" si="0"/>
        <v>60000000</v>
      </c>
    </row>
    <row r="23" spans="1:10" ht="60" customHeight="1">
      <c r="A23" s="24" t="s">
        <v>324</v>
      </c>
      <c r="B23" s="23" t="s">
        <v>169</v>
      </c>
      <c r="C23" s="58" t="s">
        <v>165</v>
      </c>
      <c r="D23" s="58" t="s">
        <v>166</v>
      </c>
      <c r="E23" s="58" t="s">
        <v>167</v>
      </c>
      <c r="F23" s="58" t="s">
        <v>168</v>
      </c>
      <c r="G23" s="58" t="s">
        <v>325</v>
      </c>
      <c r="H23" s="59">
        <v>737000</v>
      </c>
      <c r="I23" s="25">
        <v>0</v>
      </c>
      <c r="J23" s="26">
        <f t="shared" si="0"/>
        <v>737000</v>
      </c>
    </row>
    <row r="24" spans="1:10" ht="60.75" customHeight="1">
      <c r="A24" s="24" t="s">
        <v>326</v>
      </c>
      <c r="B24" s="23" t="s">
        <v>182</v>
      </c>
      <c r="C24" s="58" t="s">
        <v>185</v>
      </c>
      <c r="D24" s="58" t="s">
        <v>174</v>
      </c>
      <c r="E24" s="58" t="s">
        <v>167</v>
      </c>
      <c r="F24" s="58" t="s">
        <v>327</v>
      </c>
      <c r="G24" s="58" t="s">
        <v>188</v>
      </c>
      <c r="H24" s="59">
        <v>495000</v>
      </c>
      <c r="I24" s="25">
        <v>0</v>
      </c>
      <c r="J24" s="26">
        <f t="shared" si="0"/>
        <v>495000</v>
      </c>
    </row>
    <row r="25" spans="1:10" ht="60.75" customHeight="1">
      <c r="A25" s="24" t="s">
        <v>328</v>
      </c>
      <c r="B25" s="23" t="s">
        <v>170</v>
      </c>
      <c r="C25" s="58" t="s">
        <v>171</v>
      </c>
      <c r="D25" s="58" t="s">
        <v>329</v>
      </c>
      <c r="E25" s="58" t="s">
        <v>167</v>
      </c>
      <c r="F25" s="58" t="s">
        <v>168</v>
      </c>
      <c r="G25" s="58" t="s">
        <v>330</v>
      </c>
      <c r="H25" s="59">
        <v>192440</v>
      </c>
      <c r="I25" s="25">
        <v>0</v>
      </c>
      <c r="J25" s="26">
        <f t="shared" si="0"/>
        <v>192440</v>
      </c>
    </row>
    <row r="26" spans="1:10" ht="61.5" customHeight="1">
      <c r="A26" s="24" t="s">
        <v>331</v>
      </c>
      <c r="B26" s="23" t="s">
        <v>292</v>
      </c>
      <c r="C26" s="58" t="s">
        <v>185</v>
      </c>
      <c r="D26" s="58" t="s">
        <v>174</v>
      </c>
      <c r="E26" s="58" t="s">
        <v>105</v>
      </c>
      <c r="F26" s="58" t="s">
        <v>332</v>
      </c>
      <c r="G26" s="58" t="s">
        <v>333</v>
      </c>
      <c r="H26" s="59">
        <v>999000</v>
      </c>
      <c r="I26" s="25">
        <v>0</v>
      </c>
      <c r="J26" s="26">
        <f t="shared" si="0"/>
        <v>999000</v>
      </c>
    </row>
    <row r="27" spans="1:10" ht="55.5" customHeight="1">
      <c r="A27" s="24" t="s">
        <v>334</v>
      </c>
      <c r="B27" s="23" t="s">
        <v>292</v>
      </c>
      <c r="C27" s="58" t="s">
        <v>185</v>
      </c>
      <c r="D27" s="58" t="s">
        <v>174</v>
      </c>
      <c r="E27" s="58" t="s">
        <v>167</v>
      </c>
      <c r="F27" s="58" t="s">
        <v>327</v>
      </c>
      <c r="G27" s="58" t="s">
        <v>188</v>
      </c>
      <c r="H27" s="59">
        <v>909000</v>
      </c>
      <c r="I27" s="25">
        <v>0</v>
      </c>
      <c r="J27" s="26">
        <f t="shared" si="0"/>
        <v>909000</v>
      </c>
    </row>
    <row r="28" spans="1:10" ht="62.25" customHeight="1">
      <c r="A28" s="24" t="s">
        <v>335</v>
      </c>
      <c r="B28" s="23" t="s">
        <v>292</v>
      </c>
      <c r="C28" s="58" t="s">
        <v>185</v>
      </c>
      <c r="D28" s="58" t="s">
        <v>174</v>
      </c>
      <c r="E28" s="58" t="s">
        <v>167</v>
      </c>
      <c r="F28" s="58" t="s">
        <v>327</v>
      </c>
      <c r="G28" s="58" t="s">
        <v>188</v>
      </c>
      <c r="H28" s="59">
        <v>959000</v>
      </c>
      <c r="I28" s="25">
        <v>0</v>
      </c>
      <c r="J28" s="26">
        <f t="shared" si="0"/>
        <v>959000</v>
      </c>
    </row>
    <row r="29" spans="1:10" ht="64.5" customHeight="1">
      <c r="A29" s="24" t="s">
        <v>336</v>
      </c>
      <c r="B29" s="23" t="s">
        <v>169</v>
      </c>
      <c r="C29" s="58" t="s">
        <v>165</v>
      </c>
      <c r="D29" s="58" t="s">
        <v>166</v>
      </c>
      <c r="E29" s="58" t="s">
        <v>167</v>
      </c>
      <c r="F29" s="58" t="s">
        <v>168</v>
      </c>
      <c r="G29" s="58" t="s">
        <v>337</v>
      </c>
      <c r="H29" s="59">
        <v>999000</v>
      </c>
      <c r="I29" s="25">
        <v>0</v>
      </c>
      <c r="J29" s="26">
        <f t="shared" si="0"/>
        <v>999000</v>
      </c>
    </row>
    <row r="30" spans="1:10" ht="77.25" customHeight="1">
      <c r="A30" s="24" t="s">
        <v>338</v>
      </c>
      <c r="B30" s="23" t="s">
        <v>169</v>
      </c>
      <c r="C30" s="58" t="s">
        <v>165</v>
      </c>
      <c r="D30" s="58" t="s">
        <v>166</v>
      </c>
      <c r="E30" s="58" t="s">
        <v>167</v>
      </c>
      <c r="F30" s="58" t="s">
        <v>168</v>
      </c>
      <c r="G30" s="58" t="s">
        <v>339</v>
      </c>
      <c r="H30" s="59">
        <v>1453000</v>
      </c>
      <c r="I30" s="25">
        <v>0</v>
      </c>
      <c r="J30" s="26">
        <f t="shared" si="0"/>
        <v>1453000</v>
      </c>
    </row>
    <row r="31" spans="1:10" ht="61.5" customHeight="1">
      <c r="A31" s="24" t="s">
        <v>340</v>
      </c>
      <c r="B31" s="23" t="s">
        <v>169</v>
      </c>
      <c r="C31" s="58" t="s">
        <v>165</v>
      </c>
      <c r="D31" s="58" t="s">
        <v>166</v>
      </c>
      <c r="E31" s="58" t="s">
        <v>167</v>
      </c>
      <c r="F31" s="58" t="s">
        <v>168</v>
      </c>
      <c r="G31" s="58" t="s">
        <v>341</v>
      </c>
      <c r="H31" s="59">
        <v>1798000</v>
      </c>
      <c r="I31" s="25">
        <v>0</v>
      </c>
      <c r="J31" s="26">
        <f t="shared" si="0"/>
        <v>1798000</v>
      </c>
    </row>
    <row r="32" spans="1:10" ht="75" customHeight="1">
      <c r="A32" s="24" t="s">
        <v>342</v>
      </c>
      <c r="B32" s="23" t="s">
        <v>169</v>
      </c>
      <c r="C32" s="58" t="s">
        <v>165</v>
      </c>
      <c r="D32" s="58" t="s">
        <v>166</v>
      </c>
      <c r="E32" s="58" t="s">
        <v>167</v>
      </c>
      <c r="F32" s="58" t="s">
        <v>168</v>
      </c>
      <c r="G32" s="58" t="s">
        <v>343</v>
      </c>
      <c r="H32" s="59">
        <v>1386000</v>
      </c>
      <c r="I32" s="25">
        <v>0</v>
      </c>
      <c r="J32" s="26">
        <f t="shared" si="0"/>
        <v>1386000</v>
      </c>
    </row>
    <row r="33" spans="1:10" ht="63" customHeight="1">
      <c r="A33" s="24" t="s">
        <v>344</v>
      </c>
      <c r="B33" s="23" t="s">
        <v>169</v>
      </c>
      <c r="C33" s="58" t="s">
        <v>165</v>
      </c>
      <c r="D33" s="58" t="s">
        <v>166</v>
      </c>
      <c r="E33" s="58" t="s">
        <v>167</v>
      </c>
      <c r="F33" s="58" t="s">
        <v>168</v>
      </c>
      <c r="G33" s="58" t="s">
        <v>345</v>
      </c>
      <c r="H33" s="59">
        <v>1998000</v>
      </c>
      <c r="I33" s="25">
        <v>0</v>
      </c>
      <c r="J33" s="26">
        <f t="shared" si="0"/>
        <v>1998000</v>
      </c>
    </row>
    <row r="34" spans="1:10" ht="77.25" customHeight="1">
      <c r="A34" s="24" t="s">
        <v>346</v>
      </c>
      <c r="B34" s="23" t="s">
        <v>169</v>
      </c>
      <c r="C34" s="58" t="s">
        <v>165</v>
      </c>
      <c r="D34" s="58" t="s">
        <v>166</v>
      </c>
      <c r="E34" s="58" t="s">
        <v>167</v>
      </c>
      <c r="F34" s="58" t="s">
        <v>168</v>
      </c>
      <c r="G34" s="58" t="s">
        <v>347</v>
      </c>
      <c r="H34" s="59">
        <v>1993800</v>
      </c>
      <c r="I34" s="25">
        <v>0</v>
      </c>
      <c r="J34" s="26">
        <f t="shared" si="0"/>
        <v>1993800</v>
      </c>
    </row>
    <row r="35" spans="1:10" ht="67.5" customHeight="1">
      <c r="A35" s="24" t="s">
        <v>348</v>
      </c>
      <c r="B35" s="23" t="s">
        <v>292</v>
      </c>
      <c r="C35" s="58" t="s">
        <v>185</v>
      </c>
      <c r="D35" s="58" t="s">
        <v>174</v>
      </c>
      <c r="E35" s="58" t="s">
        <v>105</v>
      </c>
      <c r="F35" s="58" t="s">
        <v>349</v>
      </c>
      <c r="G35" s="58" t="s">
        <v>350</v>
      </c>
      <c r="H35" s="59">
        <v>680000</v>
      </c>
      <c r="I35" s="25">
        <v>0</v>
      </c>
      <c r="J35" s="26">
        <f t="shared" si="0"/>
        <v>680000</v>
      </c>
    </row>
    <row r="36" spans="1:10" ht="69" customHeight="1">
      <c r="A36" s="24" t="s">
        <v>351</v>
      </c>
      <c r="B36" s="23" t="s">
        <v>292</v>
      </c>
      <c r="C36" s="58" t="s">
        <v>185</v>
      </c>
      <c r="D36" s="58" t="s">
        <v>174</v>
      </c>
      <c r="E36" s="58" t="s">
        <v>167</v>
      </c>
      <c r="F36" s="58" t="s">
        <v>327</v>
      </c>
      <c r="G36" s="58" t="s">
        <v>188</v>
      </c>
      <c r="H36" s="59">
        <v>280000</v>
      </c>
      <c r="I36" s="25">
        <v>0</v>
      </c>
      <c r="J36" s="26">
        <f t="shared" si="0"/>
        <v>280000</v>
      </c>
    </row>
    <row r="37" spans="1:10" ht="61.5" customHeight="1">
      <c r="A37" s="24" t="s">
        <v>352</v>
      </c>
      <c r="B37" s="23" t="s">
        <v>292</v>
      </c>
      <c r="C37" s="58" t="s">
        <v>185</v>
      </c>
      <c r="D37" s="58" t="s">
        <v>174</v>
      </c>
      <c r="E37" s="58" t="s">
        <v>167</v>
      </c>
      <c r="F37" s="58" t="s">
        <v>327</v>
      </c>
      <c r="G37" s="58" t="s">
        <v>353</v>
      </c>
      <c r="H37" s="59">
        <v>2077500</v>
      </c>
      <c r="I37" s="25">
        <v>0</v>
      </c>
      <c r="J37" s="26">
        <f t="shared" si="0"/>
        <v>2077500</v>
      </c>
    </row>
    <row r="38" spans="1:10" ht="45.75" customHeight="1">
      <c r="A38" s="24" t="s">
        <v>354</v>
      </c>
      <c r="B38" s="23" t="s">
        <v>182</v>
      </c>
      <c r="C38" s="60" t="s">
        <v>107</v>
      </c>
      <c r="D38" s="60" t="s">
        <v>106</v>
      </c>
      <c r="E38" s="60" t="s">
        <v>105</v>
      </c>
      <c r="F38" s="60" t="s">
        <v>6</v>
      </c>
      <c r="G38" s="60" t="s">
        <v>355</v>
      </c>
      <c r="H38" s="61">
        <v>72400</v>
      </c>
      <c r="I38" s="25">
        <v>0</v>
      </c>
      <c r="J38" s="26">
        <f t="shared" si="0"/>
        <v>72400</v>
      </c>
    </row>
    <row r="39" spans="1:10" ht="42" customHeight="1">
      <c r="A39" s="24" t="s">
        <v>356</v>
      </c>
      <c r="B39" s="23" t="s">
        <v>182</v>
      </c>
      <c r="C39" s="60" t="s">
        <v>107</v>
      </c>
      <c r="D39" s="60" t="s">
        <v>106</v>
      </c>
      <c r="E39" s="60" t="s">
        <v>105</v>
      </c>
      <c r="F39" s="60" t="s">
        <v>6</v>
      </c>
      <c r="G39" s="60" t="s">
        <v>357</v>
      </c>
      <c r="H39" s="61">
        <v>31500</v>
      </c>
      <c r="I39" s="25">
        <v>0</v>
      </c>
      <c r="J39" s="26">
        <f t="shared" si="0"/>
        <v>31500</v>
      </c>
    </row>
    <row r="40" spans="1:10" ht="41.25" customHeight="1">
      <c r="A40" s="24" t="s">
        <v>358</v>
      </c>
      <c r="B40" s="23" t="s">
        <v>182</v>
      </c>
      <c r="C40" s="60" t="s">
        <v>107</v>
      </c>
      <c r="D40" s="60" t="s">
        <v>106</v>
      </c>
      <c r="E40" s="60" t="s">
        <v>105</v>
      </c>
      <c r="F40" s="60" t="s">
        <v>6</v>
      </c>
      <c r="G40" s="60" t="s">
        <v>359</v>
      </c>
      <c r="H40" s="61">
        <v>14000</v>
      </c>
      <c r="I40" s="25">
        <v>0</v>
      </c>
      <c r="J40" s="26">
        <f t="shared" si="0"/>
        <v>14000</v>
      </c>
    </row>
    <row r="41" spans="1:10" ht="41.25" customHeight="1">
      <c r="A41" s="24" t="s">
        <v>360</v>
      </c>
      <c r="B41" s="23" t="s">
        <v>182</v>
      </c>
      <c r="C41" s="60" t="s">
        <v>107</v>
      </c>
      <c r="D41" s="60" t="s">
        <v>106</v>
      </c>
      <c r="E41" s="60" t="s">
        <v>105</v>
      </c>
      <c r="F41" s="60" t="s">
        <v>332</v>
      </c>
      <c r="G41" s="60" t="s">
        <v>361</v>
      </c>
      <c r="H41" s="61">
        <v>32000</v>
      </c>
      <c r="I41" s="25">
        <v>0</v>
      </c>
      <c r="J41" s="26">
        <f t="shared" si="0"/>
        <v>32000</v>
      </c>
    </row>
    <row r="42" spans="1:10" ht="43.5" customHeight="1">
      <c r="A42" s="24" t="s">
        <v>362</v>
      </c>
      <c r="B42" s="23" t="s">
        <v>176</v>
      </c>
      <c r="C42" s="60" t="s">
        <v>107</v>
      </c>
      <c r="D42" s="60" t="s">
        <v>109</v>
      </c>
      <c r="E42" s="60" t="s">
        <v>105</v>
      </c>
      <c r="F42" s="60" t="s">
        <v>12</v>
      </c>
      <c r="G42" s="60" t="s">
        <v>314</v>
      </c>
      <c r="H42" s="61">
        <v>120750</v>
      </c>
      <c r="I42" s="25">
        <v>0</v>
      </c>
      <c r="J42" s="26">
        <f t="shared" si="0"/>
        <v>120750</v>
      </c>
    </row>
    <row r="43" spans="1:10" ht="41.25" customHeight="1">
      <c r="A43" s="24" t="s">
        <v>363</v>
      </c>
      <c r="B43" s="23" t="s">
        <v>181</v>
      </c>
      <c r="C43" s="60" t="s">
        <v>107</v>
      </c>
      <c r="D43" s="60" t="s">
        <v>108</v>
      </c>
      <c r="E43" s="60" t="s">
        <v>105</v>
      </c>
      <c r="F43" s="60" t="s">
        <v>12</v>
      </c>
      <c r="G43" s="60" t="s">
        <v>364</v>
      </c>
      <c r="H43" s="61">
        <v>120000</v>
      </c>
      <c r="I43" s="25">
        <v>0</v>
      </c>
      <c r="J43" s="26">
        <f t="shared" si="0"/>
        <v>120000</v>
      </c>
    </row>
    <row r="44" spans="1:10" ht="41.25" customHeight="1">
      <c r="A44" s="24" t="s">
        <v>365</v>
      </c>
      <c r="B44" s="23" t="s">
        <v>181</v>
      </c>
      <c r="C44" s="60" t="s">
        <v>107</v>
      </c>
      <c r="D44" s="60" t="s">
        <v>108</v>
      </c>
      <c r="E44" s="60" t="s">
        <v>105</v>
      </c>
      <c r="F44" s="60" t="s">
        <v>12</v>
      </c>
      <c r="G44" s="60" t="s">
        <v>366</v>
      </c>
      <c r="H44" s="61">
        <v>11200</v>
      </c>
      <c r="I44" s="25">
        <v>0</v>
      </c>
      <c r="J44" s="26">
        <f t="shared" si="0"/>
        <v>11200</v>
      </c>
    </row>
    <row r="45" spans="1:10" ht="41.25" customHeight="1">
      <c r="A45" s="24" t="s">
        <v>367</v>
      </c>
      <c r="B45" s="23" t="s">
        <v>181</v>
      </c>
      <c r="C45" s="60" t="s">
        <v>107</v>
      </c>
      <c r="D45" s="60" t="s">
        <v>108</v>
      </c>
      <c r="E45" s="60" t="s">
        <v>105</v>
      </c>
      <c r="F45" s="60" t="s">
        <v>12</v>
      </c>
      <c r="G45" s="60" t="s">
        <v>368</v>
      </c>
      <c r="H45" s="61">
        <v>15200</v>
      </c>
      <c r="I45" s="25">
        <v>0</v>
      </c>
      <c r="J45" s="26">
        <f t="shared" si="0"/>
        <v>15200</v>
      </c>
    </row>
    <row r="46" spans="1:10" ht="63.75" customHeight="1">
      <c r="A46" s="24" t="s">
        <v>369</v>
      </c>
      <c r="B46" s="23" t="s">
        <v>177</v>
      </c>
      <c r="C46" s="60" t="s">
        <v>171</v>
      </c>
      <c r="D46" s="60" t="s">
        <v>329</v>
      </c>
      <c r="E46" s="60" t="s">
        <v>167</v>
      </c>
      <c r="F46" s="60" t="s">
        <v>168</v>
      </c>
      <c r="G46" s="60" t="s">
        <v>370</v>
      </c>
      <c r="H46" s="61">
        <v>1500000</v>
      </c>
      <c r="I46" s="25">
        <v>0</v>
      </c>
      <c r="J46" s="26">
        <f t="shared" si="0"/>
        <v>1500000</v>
      </c>
    </row>
    <row r="47" spans="1:10" ht="60" customHeight="1">
      <c r="A47" s="24" t="s">
        <v>371</v>
      </c>
      <c r="B47" s="23" t="s">
        <v>372</v>
      </c>
      <c r="C47" s="60" t="s">
        <v>171</v>
      </c>
      <c r="D47" s="60" t="s">
        <v>183</v>
      </c>
      <c r="E47" s="60" t="s">
        <v>105</v>
      </c>
      <c r="F47" s="60" t="s">
        <v>186</v>
      </c>
      <c r="G47" s="60" t="s">
        <v>373</v>
      </c>
      <c r="H47" s="61">
        <v>1800000</v>
      </c>
      <c r="I47" s="25">
        <v>0</v>
      </c>
      <c r="J47" s="26">
        <f t="shared" si="0"/>
        <v>1800000</v>
      </c>
    </row>
    <row r="48" spans="1:10" ht="61.5" customHeight="1">
      <c r="A48" s="24" t="s">
        <v>374</v>
      </c>
      <c r="B48" s="23" t="s">
        <v>372</v>
      </c>
      <c r="C48" s="60" t="s">
        <v>171</v>
      </c>
      <c r="D48" s="60" t="s">
        <v>183</v>
      </c>
      <c r="E48" s="60" t="s">
        <v>105</v>
      </c>
      <c r="F48" s="60" t="s">
        <v>186</v>
      </c>
      <c r="G48" s="60" t="s">
        <v>375</v>
      </c>
      <c r="H48" s="61">
        <v>10000000</v>
      </c>
      <c r="I48" s="25">
        <v>0</v>
      </c>
      <c r="J48" s="26">
        <f t="shared" si="0"/>
        <v>10000000</v>
      </c>
    </row>
    <row r="49" spans="1:10" ht="66" customHeight="1">
      <c r="A49" s="24" t="s">
        <v>376</v>
      </c>
      <c r="B49" s="23" t="s">
        <v>372</v>
      </c>
      <c r="C49" s="60" t="s">
        <v>171</v>
      </c>
      <c r="D49" s="60" t="s">
        <v>183</v>
      </c>
      <c r="E49" s="60" t="s">
        <v>105</v>
      </c>
      <c r="F49" s="60" t="s">
        <v>186</v>
      </c>
      <c r="G49" s="60" t="s">
        <v>377</v>
      </c>
      <c r="H49" s="61">
        <v>9100000</v>
      </c>
      <c r="I49" s="25">
        <v>0</v>
      </c>
      <c r="J49" s="26">
        <f t="shared" si="0"/>
        <v>9100000</v>
      </c>
    </row>
    <row r="50" spans="1:10" ht="56.25" customHeight="1">
      <c r="A50" s="24" t="s">
        <v>378</v>
      </c>
      <c r="B50" s="23" t="s">
        <v>372</v>
      </c>
      <c r="C50" s="60" t="s">
        <v>171</v>
      </c>
      <c r="D50" s="60" t="s">
        <v>183</v>
      </c>
      <c r="E50" s="60" t="s">
        <v>105</v>
      </c>
      <c r="F50" s="60" t="s">
        <v>12</v>
      </c>
      <c r="G50" s="60" t="s">
        <v>379</v>
      </c>
      <c r="H50" s="61">
        <v>43000</v>
      </c>
      <c r="I50" s="25">
        <v>0</v>
      </c>
      <c r="J50" s="26">
        <f t="shared" si="0"/>
        <v>43000</v>
      </c>
    </row>
    <row r="51" spans="1:10" ht="51" customHeight="1">
      <c r="A51" s="24" t="s">
        <v>380</v>
      </c>
      <c r="B51" s="23" t="s">
        <v>381</v>
      </c>
      <c r="C51" s="60" t="s">
        <v>184</v>
      </c>
      <c r="D51" s="60" t="s">
        <v>382</v>
      </c>
      <c r="E51" s="60" t="s">
        <v>105</v>
      </c>
      <c r="F51" s="60" t="s">
        <v>12</v>
      </c>
      <c r="G51" s="60" t="s">
        <v>383</v>
      </c>
      <c r="H51" s="61">
        <v>60000</v>
      </c>
      <c r="I51" s="25">
        <v>0</v>
      </c>
      <c r="J51" s="26">
        <f t="shared" si="0"/>
        <v>60000</v>
      </c>
    </row>
    <row r="52" spans="1:10" ht="41.25" customHeight="1">
      <c r="A52" s="24" t="s">
        <v>384</v>
      </c>
      <c r="B52" s="23" t="s">
        <v>381</v>
      </c>
      <c r="C52" s="60" t="s">
        <v>184</v>
      </c>
      <c r="D52" s="60" t="s">
        <v>382</v>
      </c>
      <c r="E52" s="60" t="s">
        <v>105</v>
      </c>
      <c r="F52" s="60" t="s">
        <v>12</v>
      </c>
      <c r="G52" s="60" t="s">
        <v>385</v>
      </c>
      <c r="H52" s="61">
        <v>21000</v>
      </c>
      <c r="I52" s="25">
        <v>0</v>
      </c>
      <c r="J52" s="26">
        <f t="shared" si="0"/>
        <v>21000</v>
      </c>
    </row>
    <row r="53" spans="1:10" ht="45" customHeight="1">
      <c r="A53" s="24" t="s">
        <v>386</v>
      </c>
      <c r="B53" s="23" t="s">
        <v>381</v>
      </c>
      <c r="C53" s="60" t="s">
        <v>184</v>
      </c>
      <c r="D53" s="60" t="s">
        <v>382</v>
      </c>
      <c r="E53" s="60" t="s">
        <v>105</v>
      </c>
      <c r="F53" s="60" t="s">
        <v>12</v>
      </c>
      <c r="G53" s="60" t="s">
        <v>387</v>
      </c>
      <c r="H53" s="61">
        <v>5600</v>
      </c>
      <c r="I53" s="25">
        <v>0</v>
      </c>
      <c r="J53" s="26">
        <f t="shared" si="0"/>
        <v>5600</v>
      </c>
    </row>
    <row r="54" spans="1:10" ht="50.25" customHeight="1">
      <c r="A54" s="24" t="s">
        <v>388</v>
      </c>
      <c r="B54" s="23" t="s">
        <v>381</v>
      </c>
      <c r="C54" s="60" t="s">
        <v>184</v>
      </c>
      <c r="D54" s="60" t="s">
        <v>382</v>
      </c>
      <c r="E54" s="60" t="s">
        <v>105</v>
      </c>
      <c r="F54" s="60" t="s">
        <v>12</v>
      </c>
      <c r="G54" s="60" t="s">
        <v>389</v>
      </c>
      <c r="H54" s="61">
        <v>11400</v>
      </c>
      <c r="I54" s="25">
        <v>0</v>
      </c>
      <c r="J54" s="26">
        <f t="shared" si="0"/>
        <v>11400</v>
      </c>
    </row>
    <row r="55" spans="1:10" ht="57" customHeight="1">
      <c r="A55" s="24" t="s">
        <v>390</v>
      </c>
      <c r="B55" s="23" t="s">
        <v>391</v>
      </c>
      <c r="C55" s="60" t="s">
        <v>185</v>
      </c>
      <c r="D55" s="60" t="s">
        <v>174</v>
      </c>
      <c r="E55" s="60" t="s">
        <v>105</v>
      </c>
      <c r="F55" s="60" t="s">
        <v>6</v>
      </c>
      <c r="G55" s="60" t="s">
        <v>392</v>
      </c>
      <c r="H55" s="61">
        <v>479700</v>
      </c>
      <c r="I55" s="25">
        <v>0</v>
      </c>
      <c r="J55" s="26">
        <f t="shared" si="0"/>
        <v>479700</v>
      </c>
    </row>
    <row r="56" spans="1:10" ht="99" customHeight="1">
      <c r="A56" s="24" t="s">
        <v>393</v>
      </c>
      <c r="B56" s="23" t="s">
        <v>391</v>
      </c>
      <c r="C56" s="60" t="s">
        <v>185</v>
      </c>
      <c r="D56" s="60" t="s">
        <v>174</v>
      </c>
      <c r="E56" s="60" t="s">
        <v>105</v>
      </c>
      <c r="F56" s="60" t="s">
        <v>186</v>
      </c>
      <c r="G56" s="60" t="s">
        <v>394</v>
      </c>
      <c r="H56" s="61">
        <v>1595000</v>
      </c>
      <c r="I56" s="25">
        <v>0</v>
      </c>
      <c r="J56" s="26">
        <f t="shared" si="0"/>
        <v>1595000</v>
      </c>
    </row>
    <row r="57" spans="1:10" ht="61.5" customHeight="1">
      <c r="A57" s="24" t="s">
        <v>395</v>
      </c>
      <c r="B57" s="23" t="s">
        <v>173</v>
      </c>
      <c r="C57" s="60" t="s">
        <v>165</v>
      </c>
      <c r="D57" s="60" t="s">
        <v>166</v>
      </c>
      <c r="E57" s="60" t="s">
        <v>167</v>
      </c>
      <c r="F57" s="60" t="s">
        <v>168</v>
      </c>
      <c r="G57" s="60" t="s">
        <v>396</v>
      </c>
      <c r="H57" s="61">
        <v>3000000</v>
      </c>
      <c r="I57" s="25">
        <v>0</v>
      </c>
      <c r="J57" s="26">
        <f t="shared" si="0"/>
        <v>3000000</v>
      </c>
    </row>
    <row r="58" spans="1:10" ht="60" customHeight="1">
      <c r="A58" s="24" t="s">
        <v>397</v>
      </c>
      <c r="B58" s="23" t="s">
        <v>169</v>
      </c>
      <c r="C58" s="60" t="s">
        <v>165</v>
      </c>
      <c r="D58" s="60" t="s">
        <v>166</v>
      </c>
      <c r="E58" s="60" t="s">
        <v>167</v>
      </c>
      <c r="F58" s="60" t="s">
        <v>168</v>
      </c>
      <c r="G58" s="60" t="s">
        <v>398</v>
      </c>
      <c r="H58" s="61">
        <v>1000000</v>
      </c>
      <c r="I58" s="25">
        <v>0</v>
      </c>
      <c r="J58" s="26">
        <f t="shared" si="0"/>
        <v>1000000</v>
      </c>
    </row>
    <row r="59" spans="1:10" ht="54.75" customHeight="1">
      <c r="A59" s="24" t="s">
        <v>399</v>
      </c>
      <c r="B59" s="23" t="s">
        <v>164</v>
      </c>
      <c r="C59" s="60" t="s">
        <v>165</v>
      </c>
      <c r="D59" s="60" t="s">
        <v>166</v>
      </c>
      <c r="E59" s="60" t="s">
        <v>167</v>
      </c>
      <c r="F59" s="60" t="s">
        <v>168</v>
      </c>
      <c r="G59" s="60" t="s">
        <v>400</v>
      </c>
      <c r="H59" s="61">
        <v>807000</v>
      </c>
      <c r="I59" s="25">
        <v>0</v>
      </c>
      <c r="J59" s="26">
        <f t="shared" si="0"/>
        <v>807000</v>
      </c>
    </row>
    <row r="60" spans="1:10" ht="60.75" customHeight="1">
      <c r="A60" s="24" t="s">
        <v>401</v>
      </c>
      <c r="B60" s="23" t="s">
        <v>169</v>
      </c>
      <c r="C60" s="60" t="s">
        <v>165</v>
      </c>
      <c r="D60" s="60" t="s">
        <v>166</v>
      </c>
      <c r="E60" s="60" t="s">
        <v>167</v>
      </c>
      <c r="F60" s="60" t="s">
        <v>168</v>
      </c>
      <c r="G60" s="60" t="s">
        <v>402</v>
      </c>
      <c r="H60" s="61">
        <v>260000</v>
      </c>
      <c r="I60" s="25">
        <v>0</v>
      </c>
      <c r="J60" s="26">
        <f t="shared" si="0"/>
        <v>260000</v>
      </c>
    </row>
    <row r="61" spans="1:10" ht="60.75" customHeight="1">
      <c r="A61" s="24" t="s">
        <v>403</v>
      </c>
      <c r="B61" s="23" t="s">
        <v>170</v>
      </c>
      <c r="C61" s="60" t="s">
        <v>165</v>
      </c>
      <c r="D61" s="60" t="s">
        <v>166</v>
      </c>
      <c r="E61" s="60" t="s">
        <v>167</v>
      </c>
      <c r="F61" s="60" t="s">
        <v>168</v>
      </c>
      <c r="G61" s="60" t="s">
        <v>404</v>
      </c>
      <c r="H61" s="61">
        <v>4000000</v>
      </c>
      <c r="I61" s="25">
        <v>0</v>
      </c>
      <c r="J61" s="26">
        <f t="shared" si="0"/>
        <v>4000000</v>
      </c>
    </row>
    <row r="62" spans="1:10" ht="60.75" customHeight="1">
      <c r="A62" s="24" t="s">
        <v>405</v>
      </c>
      <c r="B62" s="23" t="s">
        <v>170</v>
      </c>
      <c r="C62" s="60" t="s">
        <v>165</v>
      </c>
      <c r="D62" s="60" t="s">
        <v>166</v>
      </c>
      <c r="E62" s="60" t="s">
        <v>167</v>
      </c>
      <c r="F62" s="60" t="s">
        <v>168</v>
      </c>
      <c r="G62" s="60" t="s">
        <v>406</v>
      </c>
      <c r="H62" s="61">
        <v>9996000</v>
      </c>
      <c r="I62" s="25">
        <v>0</v>
      </c>
      <c r="J62" s="26">
        <f t="shared" si="0"/>
        <v>9996000</v>
      </c>
    </row>
    <row r="63" spans="1:10" ht="60.75" customHeight="1">
      <c r="A63" s="24" t="s">
        <v>407</v>
      </c>
      <c r="B63" s="23" t="s">
        <v>169</v>
      </c>
      <c r="C63" s="60" t="s">
        <v>165</v>
      </c>
      <c r="D63" s="60" t="s">
        <v>166</v>
      </c>
      <c r="E63" s="60" t="s">
        <v>167</v>
      </c>
      <c r="F63" s="60" t="s">
        <v>168</v>
      </c>
      <c r="G63" s="60" t="s">
        <v>408</v>
      </c>
      <c r="H63" s="61">
        <v>4021000</v>
      </c>
      <c r="I63" s="25">
        <v>0</v>
      </c>
      <c r="J63" s="26">
        <f t="shared" si="0"/>
        <v>4021000</v>
      </c>
    </row>
    <row r="64" spans="1:10" ht="57.75" customHeight="1">
      <c r="A64" s="24" t="s">
        <v>409</v>
      </c>
      <c r="B64" s="23" t="s">
        <v>372</v>
      </c>
      <c r="C64" s="60" t="s">
        <v>165</v>
      </c>
      <c r="D64" s="60" t="s">
        <v>166</v>
      </c>
      <c r="E64" s="60" t="s">
        <v>167</v>
      </c>
      <c r="F64" s="60" t="s">
        <v>168</v>
      </c>
      <c r="G64" s="60" t="s">
        <v>410</v>
      </c>
      <c r="H64" s="61">
        <v>3500000</v>
      </c>
      <c r="I64" s="25">
        <v>0</v>
      </c>
      <c r="J64" s="26">
        <f t="shared" si="0"/>
        <v>3500000</v>
      </c>
    </row>
    <row r="65" spans="1:10" ht="42.75" customHeight="1">
      <c r="A65" s="24" t="s">
        <v>411</v>
      </c>
      <c r="B65" s="36" t="s">
        <v>169</v>
      </c>
      <c r="C65" s="62" t="s">
        <v>104</v>
      </c>
      <c r="D65" s="62" t="s">
        <v>178</v>
      </c>
      <c r="E65" s="62" t="s">
        <v>167</v>
      </c>
      <c r="F65" s="62" t="s">
        <v>168</v>
      </c>
      <c r="G65" s="62" t="s">
        <v>412</v>
      </c>
      <c r="H65" s="63">
        <v>1100000</v>
      </c>
      <c r="I65" s="25">
        <v>0</v>
      </c>
      <c r="J65" s="26">
        <f t="shared" si="0"/>
        <v>1100000</v>
      </c>
    </row>
    <row r="66" spans="1:10" ht="42.75" customHeight="1">
      <c r="A66" s="24" t="s">
        <v>418</v>
      </c>
      <c r="B66" s="64" t="s">
        <v>182</v>
      </c>
      <c r="C66" s="65" t="s">
        <v>185</v>
      </c>
      <c r="D66" s="65" t="s">
        <v>174</v>
      </c>
      <c r="E66" s="65" t="s">
        <v>167</v>
      </c>
      <c r="F66" s="65" t="s">
        <v>168</v>
      </c>
      <c r="G66" s="65" t="s">
        <v>288</v>
      </c>
      <c r="H66" s="66">
        <v>3850000</v>
      </c>
      <c r="I66" s="67">
        <v>0</v>
      </c>
      <c r="J66" s="68">
        <v>3850000</v>
      </c>
    </row>
    <row r="67" spans="1:10" ht="42.75" customHeight="1">
      <c r="A67" s="24" t="s">
        <v>419</v>
      </c>
      <c r="B67" s="64" t="s">
        <v>182</v>
      </c>
      <c r="C67" s="65" t="s">
        <v>185</v>
      </c>
      <c r="D67" s="65" t="s">
        <v>174</v>
      </c>
      <c r="E67" s="65" t="s">
        <v>167</v>
      </c>
      <c r="F67" s="65" t="s">
        <v>168</v>
      </c>
      <c r="G67" s="65" t="s">
        <v>187</v>
      </c>
      <c r="H67" s="66">
        <v>4970000</v>
      </c>
      <c r="I67" s="70">
        <v>0</v>
      </c>
      <c r="J67" s="71">
        <v>4970000</v>
      </c>
    </row>
    <row r="68" spans="1:10" ht="42.75" customHeight="1">
      <c r="A68" s="24" t="s">
        <v>420</v>
      </c>
      <c r="B68" s="64" t="s">
        <v>169</v>
      </c>
      <c r="C68" s="65" t="s">
        <v>165</v>
      </c>
      <c r="D68" s="65" t="s">
        <v>166</v>
      </c>
      <c r="E68" s="65" t="s">
        <v>167</v>
      </c>
      <c r="F68" s="65" t="s">
        <v>168</v>
      </c>
      <c r="G68" s="65" t="s">
        <v>189</v>
      </c>
      <c r="H68" s="66">
        <v>50000000</v>
      </c>
      <c r="I68" s="70">
        <v>0</v>
      </c>
      <c r="J68" s="71">
        <v>50000000</v>
      </c>
    </row>
    <row r="69" spans="1:10" ht="42.75" customHeight="1">
      <c r="A69" s="24" t="s">
        <v>421</v>
      </c>
      <c r="B69" s="64" t="s">
        <v>162</v>
      </c>
      <c r="C69" s="65" t="s">
        <v>172</v>
      </c>
      <c r="D69" s="65" t="s">
        <v>174</v>
      </c>
      <c r="E69" s="65" t="s">
        <v>105</v>
      </c>
      <c r="F69" s="65" t="s">
        <v>186</v>
      </c>
      <c r="G69" s="65" t="s">
        <v>413</v>
      </c>
      <c r="H69" s="66">
        <v>3900000</v>
      </c>
      <c r="I69" s="70">
        <v>0</v>
      </c>
      <c r="J69" s="71">
        <v>3900000</v>
      </c>
    </row>
    <row r="70" spans="1:10" ht="42.75" customHeight="1">
      <c r="A70" s="24" t="s">
        <v>422</v>
      </c>
      <c r="B70" s="64" t="s">
        <v>173</v>
      </c>
      <c r="C70" s="65" t="s">
        <v>165</v>
      </c>
      <c r="D70" s="65" t="s">
        <v>166</v>
      </c>
      <c r="E70" s="65" t="s">
        <v>167</v>
      </c>
      <c r="F70" s="65" t="s">
        <v>168</v>
      </c>
      <c r="G70" s="65" t="s">
        <v>414</v>
      </c>
      <c r="H70" s="66">
        <v>480000</v>
      </c>
      <c r="I70" s="70">
        <v>0</v>
      </c>
      <c r="J70" s="71">
        <v>480000</v>
      </c>
    </row>
    <row r="71" spans="1:10" ht="42.75" customHeight="1">
      <c r="A71" s="24" t="s">
        <v>423</v>
      </c>
      <c r="B71" s="64" t="s">
        <v>177</v>
      </c>
      <c r="C71" s="65" t="s">
        <v>171</v>
      </c>
      <c r="D71" s="65" t="s">
        <v>183</v>
      </c>
      <c r="E71" s="65" t="s">
        <v>105</v>
      </c>
      <c r="F71" s="65" t="s">
        <v>186</v>
      </c>
      <c r="G71" s="65" t="s">
        <v>415</v>
      </c>
      <c r="H71" s="66">
        <v>3480000</v>
      </c>
      <c r="I71" s="70">
        <v>0</v>
      </c>
      <c r="J71" s="69">
        <v>3480000</v>
      </c>
    </row>
    <row r="72" spans="1:10" ht="42.75" customHeight="1">
      <c r="A72" s="24" t="s">
        <v>425</v>
      </c>
      <c r="B72" s="64" t="s">
        <v>177</v>
      </c>
      <c r="C72" s="65" t="s">
        <v>165</v>
      </c>
      <c r="D72" s="65" t="s">
        <v>166</v>
      </c>
      <c r="E72" s="65" t="s">
        <v>167</v>
      </c>
      <c r="F72" s="65" t="s">
        <v>168</v>
      </c>
      <c r="G72" s="83" t="s">
        <v>426</v>
      </c>
      <c r="H72" s="66">
        <v>7780000</v>
      </c>
      <c r="I72" s="70">
        <v>0</v>
      </c>
      <c r="J72" s="69">
        <f>H72-I72</f>
        <v>7780000</v>
      </c>
    </row>
    <row r="73" spans="1:10" ht="19.5" customHeight="1">
      <c r="A73" s="365" t="s">
        <v>436</v>
      </c>
      <c r="B73" s="366"/>
      <c r="C73" s="366"/>
      <c r="D73" s="366"/>
      <c r="E73" s="366"/>
      <c r="F73" s="366"/>
      <c r="G73" s="367"/>
      <c r="H73" s="29">
        <f>SUM(H6:H72)</f>
        <v>212847599.34</v>
      </c>
      <c r="I73" s="29">
        <f>SUM(I6:I72)</f>
        <v>0</v>
      </c>
      <c r="J73" s="29">
        <f>SUM(J6:J72)</f>
        <v>212847599.34</v>
      </c>
    </row>
    <row r="74" ht="15">
      <c r="H74" s="82"/>
    </row>
    <row r="75" ht="14.25">
      <c r="H75" s="72"/>
    </row>
    <row r="76" ht="14.25">
      <c r="H76" s="81"/>
    </row>
    <row r="77" ht="14.25">
      <c r="H77" s="100"/>
    </row>
    <row r="78" ht="14.25">
      <c r="G78" s="81"/>
    </row>
    <row r="80" ht="14.25">
      <c r="G80" s="54"/>
    </row>
  </sheetData>
  <sheetProtection/>
  <mergeCells count="4">
    <mergeCell ref="A1:J1"/>
    <mergeCell ref="A2:J2"/>
    <mergeCell ref="A3:J3"/>
    <mergeCell ref="A73:G73"/>
  </mergeCells>
  <printOptions/>
  <pageMargins left="0" right="0" top="0.7480314960629921" bottom="0.7480314960629921" header="0.31496062992125984" footer="0.31496062992125984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7030A0"/>
  </sheetPr>
  <dimension ref="A1:J114"/>
  <sheetViews>
    <sheetView zoomScalePageLayoutView="0" workbookViewId="0" topLeftCell="A103">
      <selection activeCell="H109" sqref="H109"/>
    </sheetView>
  </sheetViews>
  <sheetFormatPr defaultColWidth="9.140625" defaultRowHeight="21.75"/>
  <cols>
    <col min="1" max="1" width="7.57421875" style="22" customWidth="1"/>
    <col min="2" max="2" width="11.140625" style="22" customWidth="1"/>
    <col min="3" max="3" width="12.140625" style="22" customWidth="1"/>
    <col min="4" max="4" width="13.421875" style="22" customWidth="1"/>
    <col min="5" max="5" width="13.00390625" style="22" customWidth="1"/>
    <col min="6" max="6" width="14.7109375" style="22" customWidth="1"/>
    <col min="7" max="7" width="40.421875" style="22" customWidth="1"/>
    <col min="8" max="8" width="16.8515625" style="22" customWidth="1"/>
    <col min="9" max="9" width="14.57421875" style="22" customWidth="1"/>
    <col min="10" max="10" width="13.28125" style="22" customWidth="1"/>
    <col min="11" max="11" width="7.421875" style="22" customWidth="1"/>
    <col min="12" max="16384" width="9.140625" style="22" customWidth="1"/>
  </cols>
  <sheetData>
    <row r="1" spans="1:10" ht="24" customHeight="1">
      <c r="A1" s="364" t="s">
        <v>42</v>
      </c>
      <c r="B1" s="364"/>
      <c r="C1" s="364"/>
      <c r="D1" s="364"/>
      <c r="E1" s="364"/>
      <c r="F1" s="364"/>
      <c r="G1" s="364"/>
      <c r="H1" s="364"/>
      <c r="I1" s="364"/>
      <c r="J1" s="364"/>
    </row>
    <row r="2" spans="1:10" ht="24" customHeight="1">
      <c r="A2" s="364" t="s">
        <v>190</v>
      </c>
      <c r="B2" s="364"/>
      <c r="C2" s="364"/>
      <c r="D2" s="364"/>
      <c r="E2" s="364"/>
      <c r="F2" s="364"/>
      <c r="G2" s="364"/>
      <c r="H2" s="364"/>
      <c r="I2" s="364"/>
      <c r="J2" s="364"/>
    </row>
    <row r="3" spans="1:10" ht="23.25" customHeight="1">
      <c r="A3" s="364" t="s">
        <v>442</v>
      </c>
      <c r="B3" s="364"/>
      <c r="C3" s="364"/>
      <c r="D3" s="364"/>
      <c r="E3" s="364"/>
      <c r="F3" s="364"/>
      <c r="G3" s="364"/>
      <c r="H3" s="364"/>
      <c r="I3" s="364"/>
      <c r="J3" s="364"/>
    </row>
    <row r="4" spans="1:10" ht="21" customHeight="1">
      <c r="A4" s="33" t="s">
        <v>691</v>
      </c>
      <c r="B4" s="33"/>
      <c r="C4" s="32"/>
      <c r="D4" s="32"/>
      <c r="E4" s="32"/>
      <c r="F4" s="32"/>
      <c r="G4" s="32"/>
      <c r="H4" s="32"/>
      <c r="I4" s="32"/>
      <c r="J4" s="33"/>
    </row>
    <row r="5" spans="1:10" ht="37.5" customHeight="1">
      <c r="A5" s="53" t="s">
        <v>156</v>
      </c>
      <c r="B5" s="53" t="s">
        <v>90</v>
      </c>
      <c r="C5" s="53" t="s">
        <v>91</v>
      </c>
      <c r="D5" s="53" t="s">
        <v>92</v>
      </c>
      <c r="E5" s="53" t="s">
        <v>93</v>
      </c>
      <c r="F5" s="53" t="s">
        <v>157</v>
      </c>
      <c r="G5" s="53" t="s">
        <v>94</v>
      </c>
      <c r="H5" s="27" t="s">
        <v>158</v>
      </c>
      <c r="I5" s="53" t="s">
        <v>159</v>
      </c>
      <c r="J5" s="53" t="s">
        <v>160</v>
      </c>
    </row>
    <row r="6" spans="1:10" ht="77.25" customHeight="1">
      <c r="A6" s="24" t="s">
        <v>161</v>
      </c>
      <c r="B6" s="31" t="s">
        <v>179</v>
      </c>
      <c r="C6" s="52" t="s">
        <v>107</v>
      </c>
      <c r="D6" s="52" t="s">
        <v>106</v>
      </c>
      <c r="E6" s="52" t="s">
        <v>32</v>
      </c>
      <c r="F6" s="52" t="s">
        <v>180</v>
      </c>
      <c r="G6" s="52"/>
      <c r="H6" s="28">
        <v>3500000</v>
      </c>
      <c r="I6" s="25">
        <v>0</v>
      </c>
      <c r="J6" s="26">
        <v>3500000</v>
      </c>
    </row>
    <row r="7" spans="1:10" ht="42.75" customHeight="1">
      <c r="A7" s="24" t="s">
        <v>163</v>
      </c>
      <c r="B7" s="23" t="s">
        <v>292</v>
      </c>
      <c r="C7" s="56" t="s">
        <v>107</v>
      </c>
      <c r="D7" s="56" t="s">
        <v>106</v>
      </c>
      <c r="E7" s="56" t="s">
        <v>33</v>
      </c>
      <c r="F7" s="56" t="s">
        <v>299</v>
      </c>
      <c r="G7" s="56" t="s">
        <v>547</v>
      </c>
      <c r="H7" s="57">
        <v>96860</v>
      </c>
      <c r="I7" s="25">
        <v>0</v>
      </c>
      <c r="J7" s="26">
        <f>H7-I7</f>
        <v>96860</v>
      </c>
    </row>
    <row r="8" spans="1:10" ht="45" customHeight="1">
      <c r="A8" s="24" t="s">
        <v>295</v>
      </c>
      <c r="B8" s="23" t="s">
        <v>292</v>
      </c>
      <c r="C8" s="56" t="s">
        <v>107</v>
      </c>
      <c r="D8" s="56" t="s">
        <v>106</v>
      </c>
      <c r="E8" s="56" t="s">
        <v>33</v>
      </c>
      <c r="F8" s="56" t="s">
        <v>299</v>
      </c>
      <c r="G8" s="58" t="s">
        <v>548</v>
      </c>
      <c r="H8" s="59">
        <v>170280</v>
      </c>
      <c r="I8" s="25">
        <v>0</v>
      </c>
      <c r="J8" s="26">
        <f aca="true" t="shared" si="0" ref="J8:J105">H8-I8</f>
        <v>170280</v>
      </c>
    </row>
    <row r="9" spans="1:10" ht="45.75" customHeight="1">
      <c r="A9" s="24" t="s">
        <v>298</v>
      </c>
      <c r="B9" s="23" t="s">
        <v>292</v>
      </c>
      <c r="C9" s="56" t="s">
        <v>107</v>
      </c>
      <c r="D9" s="56" t="s">
        <v>106</v>
      </c>
      <c r="E9" s="56" t="s">
        <v>33</v>
      </c>
      <c r="F9" s="56" t="s">
        <v>299</v>
      </c>
      <c r="G9" s="58" t="s">
        <v>549</v>
      </c>
      <c r="H9" s="59">
        <v>80000</v>
      </c>
      <c r="I9" s="25">
        <v>0</v>
      </c>
      <c r="J9" s="26">
        <f t="shared" si="0"/>
        <v>80000</v>
      </c>
    </row>
    <row r="10" spans="1:10" ht="47.25" customHeight="1">
      <c r="A10" s="24" t="s">
        <v>301</v>
      </c>
      <c r="B10" s="23" t="s">
        <v>292</v>
      </c>
      <c r="C10" s="56" t="s">
        <v>107</v>
      </c>
      <c r="D10" s="56" t="s">
        <v>106</v>
      </c>
      <c r="E10" s="56" t="s">
        <v>33</v>
      </c>
      <c r="F10" s="58" t="s">
        <v>305</v>
      </c>
      <c r="G10" s="58" t="s">
        <v>550</v>
      </c>
      <c r="H10" s="59">
        <v>89100</v>
      </c>
      <c r="I10" s="25">
        <v>0</v>
      </c>
      <c r="J10" s="26">
        <f t="shared" si="0"/>
        <v>89100</v>
      </c>
    </row>
    <row r="11" spans="1:10" ht="51.75" customHeight="1">
      <c r="A11" s="24" t="s">
        <v>303</v>
      </c>
      <c r="B11" s="23" t="s">
        <v>292</v>
      </c>
      <c r="C11" s="56" t="s">
        <v>107</v>
      </c>
      <c r="D11" s="56" t="s">
        <v>106</v>
      </c>
      <c r="E11" s="56" t="s">
        <v>33</v>
      </c>
      <c r="F11" s="58" t="s">
        <v>305</v>
      </c>
      <c r="G11" s="58" t="s">
        <v>551</v>
      </c>
      <c r="H11" s="59">
        <v>5350</v>
      </c>
      <c r="I11" s="25">
        <v>0</v>
      </c>
      <c r="J11" s="26">
        <f t="shared" si="0"/>
        <v>5350</v>
      </c>
    </row>
    <row r="12" spans="1:10" ht="52.5" customHeight="1">
      <c r="A12" s="24" t="s">
        <v>306</v>
      </c>
      <c r="B12" s="23" t="s">
        <v>292</v>
      </c>
      <c r="C12" s="56" t="s">
        <v>107</v>
      </c>
      <c r="D12" s="56" t="s">
        <v>106</v>
      </c>
      <c r="E12" s="56" t="s">
        <v>33</v>
      </c>
      <c r="F12" s="58" t="s">
        <v>552</v>
      </c>
      <c r="G12" s="58" t="s">
        <v>553</v>
      </c>
      <c r="H12" s="59">
        <v>305000</v>
      </c>
      <c r="I12" s="25">
        <v>0</v>
      </c>
      <c r="J12" s="26">
        <f t="shared" si="0"/>
        <v>305000</v>
      </c>
    </row>
    <row r="13" spans="1:10" ht="15.75" customHeight="1">
      <c r="A13" s="153"/>
      <c r="B13" s="154"/>
      <c r="C13" s="155"/>
      <c r="D13" s="155"/>
      <c r="E13" s="155"/>
      <c r="F13" s="156"/>
      <c r="G13" s="156"/>
      <c r="H13" s="157"/>
      <c r="I13" s="158"/>
      <c r="J13" s="159"/>
    </row>
    <row r="14" spans="1:10" ht="22.5" customHeight="1">
      <c r="A14" s="368" t="s">
        <v>660</v>
      </c>
      <c r="B14" s="368"/>
      <c r="C14" s="368"/>
      <c r="D14" s="368"/>
      <c r="E14" s="368"/>
      <c r="F14" s="368"/>
      <c r="G14" s="368"/>
      <c r="H14" s="368"/>
      <c r="I14" s="368"/>
      <c r="J14" s="368"/>
    </row>
    <row r="15" spans="1:10" ht="49.5" customHeight="1">
      <c r="A15" s="24" t="s">
        <v>307</v>
      </c>
      <c r="B15" s="23" t="s">
        <v>292</v>
      </c>
      <c r="C15" s="56" t="s">
        <v>107</v>
      </c>
      <c r="D15" s="56" t="s">
        <v>106</v>
      </c>
      <c r="E15" s="56" t="s">
        <v>33</v>
      </c>
      <c r="F15" s="58" t="s">
        <v>552</v>
      </c>
      <c r="G15" s="58" t="s">
        <v>554</v>
      </c>
      <c r="H15" s="59">
        <v>251000</v>
      </c>
      <c r="I15" s="25">
        <v>0</v>
      </c>
      <c r="J15" s="26">
        <f t="shared" si="0"/>
        <v>251000</v>
      </c>
    </row>
    <row r="16" spans="1:10" ht="45.75" customHeight="1">
      <c r="A16" s="24" t="s">
        <v>308</v>
      </c>
      <c r="B16" s="23" t="s">
        <v>292</v>
      </c>
      <c r="C16" s="56" t="s">
        <v>107</v>
      </c>
      <c r="D16" s="56" t="s">
        <v>106</v>
      </c>
      <c r="E16" s="56" t="s">
        <v>33</v>
      </c>
      <c r="F16" s="58" t="s">
        <v>552</v>
      </c>
      <c r="G16" s="58" t="s">
        <v>555</v>
      </c>
      <c r="H16" s="59">
        <v>64000</v>
      </c>
      <c r="I16" s="25">
        <v>0</v>
      </c>
      <c r="J16" s="26">
        <f t="shared" si="0"/>
        <v>64000</v>
      </c>
    </row>
    <row r="17" spans="1:10" ht="46.5" customHeight="1">
      <c r="A17" s="24" t="s">
        <v>310</v>
      </c>
      <c r="B17" s="23" t="s">
        <v>292</v>
      </c>
      <c r="C17" s="56" t="s">
        <v>107</v>
      </c>
      <c r="D17" s="56" t="s">
        <v>106</v>
      </c>
      <c r="E17" s="56" t="s">
        <v>33</v>
      </c>
      <c r="F17" s="58" t="s">
        <v>552</v>
      </c>
      <c r="G17" s="58" t="s">
        <v>556</v>
      </c>
      <c r="H17" s="59">
        <v>62500</v>
      </c>
      <c r="I17" s="25">
        <v>0</v>
      </c>
      <c r="J17" s="26">
        <f t="shared" si="0"/>
        <v>62500</v>
      </c>
    </row>
    <row r="18" spans="1:10" ht="75" customHeight="1">
      <c r="A18" s="24" t="s">
        <v>313</v>
      </c>
      <c r="B18" s="23" t="s">
        <v>557</v>
      </c>
      <c r="C18" s="56" t="s">
        <v>165</v>
      </c>
      <c r="D18" s="56" t="s">
        <v>558</v>
      </c>
      <c r="E18" s="56" t="s">
        <v>33</v>
      </c>
      <c r="F18" s="58" t="s">
        <v>559</v>
      </c>
      <c r="G18" s="58" t="s">
        <v>560</v>
      </c>
      <c r="H18" s="59">
        <v>499000</v>
      </c>
      <c r="I18" s="25">
        <v>0</v>
      </c>
      <c r="J18" s="26">
        <f t="shared" si="0"/>
        <v>499000</v>
      </c>
    </row>
    <row r="19" spans="1:10" ht="75" customHeight="1">
      <c r="A19" s="24" t="s">
        <v>315</v>
      </c>
      <c r="B19" s="23" t="s">
        <v>557</v>
      </c>
      <c r="C19" s="56" t="s">
        <v>165</v>
      </c>
      <c r="D19" s="56" t="s">
        <v>558</v>
      </c>
      <c r="E19" s="56" t="s">
        <v>33</v>
      </c>
      <c r="F19" s="58" t="s">
        <v>559</v>
      </c>
      <c r="G19" s="58" t="s">
        <v>561</v>
      </c>
      <c r="H19" s="59">
        <v>499000</v>
      </c>
      <c r="I19" s="25">
        <v>0</v>
      </c>
      <c r="J19" s="26">
        <f t="shared" si="0"/>
        <v>499000</v>
      </c>
    </row>
    <row r="20" spans="1:10" ht="75.75" customHeight="1">
      <c r="A20" s="24" t="s">
        <v>317</v>
      </c>
      <c r="B20" s="23" t="s">
        <v>557</v>
      </c>
      <c r="C20" s="56" t="s">
        <v>165</v>
      </c>
      <c r="D20" s="56" t="s">
        <v>558</v>
      </c>
      <c r="E20" s="56" t="s">
        <v>33</v>
      </c>
      <c r="F20" s="58" t="s">
        <v>559</v>
      </c>
      <c r="G20" s="58" t="s">
        <v>562</v>
      </c>
      <c r="H20" s="59">
        <v>728000</v>
      </c>
      <c r="I20" s="25">
        <v>0</v>
      </c>
      <c r="J20" s="26">
        <f t="shared" si="0"/>
        <v>728000</v>
      </c>
    </row>
    <row r="21" spans="1:10" ht="62.25" customHeight="1">
      <c r="A21" s="24" t="s">
        <v>319</v>
      </c>
      <c r="B21" s="23" t="s">
        <v>292</v>
      </c>
      <c r="C21" s="56" t="s">
        <v>172</v>
      </c>
      <c r="D21" s="56" t="s">
        <v>563</v>
      </c>
      <c r="E21" s="56" t="s">
        <v>105</v>
      </c>
      <c r="F21" s="58" t="s">
        <v>564</v>
      </c>
      <c r="G21" s="58" t="s">
        <v>565</v>
      </c>
      <c r="H21" s="59">
        <v>780768.3</v>
      </c>
      <c r="I21" s="25">
        <v>0</v>
      </c>
      <c r="J21" s="26">
        <f t="shared" si="0"/>
        <v>780768.3</v>
      </c>
    </row>
    <row r="22" spans="1:10" ht="55.5" customHeight="1">
      <c r="A22" s="24" t="s">
        <v>321</v>
      </c>
      <c r="B22" s="23" t="s">
        <v>292</v>
      </c>
      <c r="C22" s="56" t="s">
        <v>172</v>
      </c>
      <c r="D22" s="56" t="s">
        <v>563</v>
      </c>
      <c r="E22" s="56" t="s">
        <v>105</v>
      </c>
      <c r="F22" s="58" t="s">
        <v>564</v>
      </c>
      <c r="G22" s="58" t="s">
        <v>566</v>
      </c>
      <c r="H22" s="59">
        <v>490000</v>
      </c>
      <c r="I22" s="25">
        <v>0</v>
      </c>
      <c r="J22" s="26">
        <f t="shared" si="0"/>
        <v>490000</v>
      </c>
    </row>
    <row r="23" spans="1:10" ht="12.75" customHeight="1">
      <c r="A23" s="173"/>
      <c r="B23" s="34"/>
      <c r="C23" s="174"/>
      <c r="D23" s="174"/>
      <c r="E23" s="174"/>
      <c r="F23" s="175"/>
      <c r="G23" s="175"/>
      <c r="H23" s="176"/>
      <c r="I23" s="35"/>
      <c r="J23" s="177"/>
    </row>
    <row r="24" spans="1:10" ht="24" customHeight="1">
      <c r="A24" s="368" t="s">
        <v>661</v>
      </c>
      <c r="B24" s="368"/>
      <c r="C24" s="368"/>
      <c r="D24" s="368"/>
      <c r="E24" s="368"/>
      <c r="F24" s="368"/>
      <c r="G24" s="368"/>
      <c r="H24" s="368"/>
      <c r="I24" s="368"/>
      <c r="J24" s="368"/>
    </row>
    <row r="25" spans="1:10" ht="58.5" customHeight="1">
      <c r="A25" s="24" t="s">
        <v>322</v>
      </c>
      <c r="B25" s="23" t="s">
        <v>292</v>
      </c>
      <c r="C25" s="56" t="s">
        <v>172</v>
      </c>
      <c r="D25" s="56" t="s">
        <v>563</v>
      </c>
      <c r="E25" s="56" t="s">
        <v>105</v>
      </c>
      <c r="F25" s="58" t="s">
        <v>567</v>
      </c>
      <c r="G25" s="58" t="s">
        <v>568</v>
      </c>
      <c r="H25" s="59">
        <v>200000</v>
      </c>
      <c r="I25" s="25">
        <v>0</v>
      </c>
      <c r="J25" s="26">
        <f t="shared" si="0"/>
        <v>200000</v>
      </c>
    </row>
    <row r="26" spans="1:10" ht="55.5" customHeight="1">
      <c r="A26" s="24" t="s">
        <v>324</v>
      </c>
      <c r="B26" s="23" t="s">
        <v>292</v>
      </c>
      <c r="C26" s="56" t="s">
        <v>172</v>
      </c>
      <c r="D26" s="56" t="s">
        <v>563</v>
      </c>
      <c r="E26" s="56" t="s">
        <v>105</v>
      </c>
      <c r="F26" s="58" t="s">
        <v>567</v>
      </c>
      <c r="G26" s="58" t="s">
        <v>569</v>
      </c>
      <c r="H26" s="59">
        <v>180000</v>
      </c>
      <c r="I26" s="25">
        <v>0</v>
      </c>
      <c r="J26" s="26">
        <f t="shared" si="0"/>
        <v>180000</v>
      </c>
    </row>
    <row r="27" spans="1:10" ht="60.75" customHeight="1">
      <c r="A27" s="24" t="s">
        <v>326</v>
      </c>
      <c r="B27" s="23" t="s">
        <v>557</v>
      </c>
      <c r="C27" s="56" t="s">
        <v>171</v>
      </c>
      <c r="D27" s="56" t="s">
        <v>329</v>
      </c>
      <c r="E27" s="56" t="s">
        <v>105</v>
      </c>
      <c r="F27" s="58" t="s">
        <v>570</v>
      </c>
      <c r="G27" s="58" t="s">
        <v>571</v>
      </c>
      <c r="H27" s="59">
        <v>486850</v>
      </c>
      <c r="I27" s="25">
        <v>0</v>
      </c>
      <c r="J27" s="26">
        <f t="shared" si="0"/>
        <v>486850</v>
      </c>
    </row>
    <row r="28" spans="1:10" ht="60" customHeight="1">
      <c r="A28" s="24" t="s">
        <v>328</v>
      </c>
      <c r="B28" s="23" t="s">
        <v>557</v>
      </c>
      <c r="C28" s="56" t="s">
        <v>171</v>
      </c>
      <c r="D28" s="56" t="s">
        <v>329</v>
      </c>
      <c r="E28" s="56" t="s">
        <v>105</v>
      </c>
      <c r="F28" s="58" t="s">
        <v>572</v>
      </c>
      <c r="G28" s="58" t="s">
        <v>573</v>
      </c>
      <c r="H28" s="59">
        <v>297460</v>
      </c>
      <c r="I28" s="25">
        <v>0</v>
      </c>
      <c r="J28" s="26">
        <f t="shared" si="0"/>
        <v>297460</v>
      </c>
    </row>
    <row r="29" spans="1:10" ht="60" customHeight="1">
      <c r="A29" s="24" t="s">
        <v>331</v>
      </c>
      <c r="B29" s="23" t="s">
        <v>574</v>
      </c>
      <c r="C29" s="56" t="s">
        <v>107</v>
      </c>
      <c r="D29" s="58" t="s">
        <v>109</v>
      </c>
      <c r="E29" s="56" t="s">
        <v>105</v>
      </c>
      <c r="F29" s="58" t="s">
        <v>12</v>
      </c>
      <c r="G29" s="58" t="s">
        <v>575</v>
      </c>
      <c r="H29" s="59">
        <v>129500</v>
      </c>
      <c r="I29" s="25">
        <v>0</v>
      </c>
      <c r="J29" s="26">
        <f t="shared" si="0"/>
        <v>129500</v>
      </c>
    </row>
    <row r="30" spans="1:10" ht="60.75" customHeight="1">
      <c r="A30" s="24" t="s">
        <v>334</v>
      </c>
      <c r="B30" s="23" t="s">
        <v>574</v>
      </c>
      <c r="C30" s="56" t="s">
        <v>107</v>
      </c>
      <c r="D30" s="58" t="s">
        <v>109</v>
      </c>
      <c r="E30" s="56" t="s">
        <v>105</v>
      </c>
      <c r="F30" s="58" t="s">
        <v>12</v>
      </c>
      <c r="G30" s="58" t="s">
        <v>576</v>
      </c>
      <c r="H30" s="59">
        <v>26100</v>
      </c>
      <c r="I30" s="25">
        <v>0</v>
      </c>
      <c r="J30" s="26">
        <f t="shared" si="0"/>
        <v>26100</v>
      </c>
    </row>
    <row r="31" spans="1:10" ht="60.75" customHeight="1">
      <c r="A31" s="24" t="s">
        <v>335</v>
      </c>
      <c r="B31" s="23" t="s">
        <v>574</v>
      </c>
      <c r="C31" s="56" t="s">
        <v>107</v>
      </c>
      <c r="D31" s="58" t="s">
        <v>109</v>
      </c>
      <c r="E31" s="56" t="s">
        <v>105</v>
      </c>
      <c r="F31" s="58" t="s">
        <v>12</v>
      </c>
      <c r="G31" s="58" t="s">
        <v>577</v>
      </c>
      <c r="H31" s="59">
        <v>107856</v>
      </c>
      <c r="I31" s="25">
        <v>0</v>
      </c>
      <c r="J31" s="26">
        <f t="shared" si="0"/>
        <v>107856</v>
      </c>
    </row>
    <row r="32" spans="1:10" ht="43.5" customHeight="1">
      <c r="A32" s="153"/>
      <c r="B32" s="154"/>
      <c r="C32" s="155"/>
      <c r="D32" s="156"/>
      <c r="E32" s="155"/>
      <c r="F32" s="156"/>
      <c r="G32" s="156"/>
      <c r="H32" s="157"/>
      <c r="I32" s="158"/>
      <c r="J32" s="159"/>
    </row>
    <row r="33" spans="1:10" ht="28.5" customHeight="1">
      <c r="A33" s="368" t="s">
        <v>662</v>
      </c>
      <c r="B33" s="368"/>
      <c r="C33" s="368"/>
      <c r="D33" s="368"/>
      <c r="E33" s="368"/>
      <c r="F33" s="368"/>
      <c r="G33" s="368"/>
      <c r="H33" s="368"/>
      <c r="I33" s="368"/>
      <c r="J33" s="368"/>
    </row>
    <row r="34" spans="1:10" ht="58.5" customHeight="1">
      <c r="A34" s="24" t="s">
        <v>336</v>
      </c>
      <c r="B34" s="23" t="s">
        <v>574</v>
      </c>
      <c r="C34" s="56" t="s">
        <v>107</v>
      </c>
      <c r="D34" s="58" t="s">
        <v>109</v>
      </c>
      <c r="E34" s="56" t="s">
        <v>105</v>
      </c>
      <c r="F34" s="58" t="s">
        <v>12</v>
      </c>
      <c r="G34" s="58" t="s">
        <v>578</v>
      </c>
      <c r="H34" s="59">
        <v>242500</v>
      </c>
      <c r="I34" s="25">
        <v>0</v>
      </c>
      <c r="J34" s="26">
        <f t="shared" si="0"/>
        <v>242500</v>
      </c>
    </row>
    <row r="35" spans="1:10" ht="61.5" customHeight="1">
      <c r="A35" s="24" t="s">
        <v>338</v>
      </c>
      <c r="B35" s="23" t="s">
        <v>292</v>
      </c>
      <c r="C35" s="56" t="s">
        <v>107</v>
      </c>
      <c r="D35" s="58" t="s">
        <v>106</v>
      </c>
      <c r="E35" s="56" t="s">
        <v>105</v>
      </c>
      <c r="F35" s="58" t="s">
        <v>12</v>
      </c>
      <c r="G35" s="58" t="s">
        <v>579</v>
      </c>
      <c r="H35" s="59">
        <v>54900</v>
      </c>
      <c r="I35" s="25">
        <v>0</v>
      </c>
      <c r="J35" s="26">
        <f t="shared" si="0"/>
        <v>54900</v>
      </c>
    </row>
    <row r="36" spans="1:10" ht="61.5" customHeight="1">
      <c r="A36" s="24" t="s">
        <v>340</v>
      </c>
      <c r="B36" s="23" t="s">
        <v>292</v>
      </c>
      <c r="C36" s="58" t="s">
        <v>172</v>
      </c>
      <c r="D36" s="58" t="s">
        <v>580</v>
      </c>
      <c r="E36" s="56" t="s">
        <v>105</v>
      </c>
      <c r="F36" s="58" t="s">
        <v>12</v>
      </c>
      <c r="G36" s="58" t="s">
        <v>581</v>
      </c>
      <c r="H36" s="59">
        <v>3210000</v>
      </c>
      <c r="I36" s="25">
        <v>0</v>
      </c>
      <c r="J36" s="26">
        <f t="shared" si="0"/>
        <v>3210000</v>
      </c>
    </row>
    <row r="37" spans="1:10" ht="60.75" customHeight="1">
      <c r="A37" s="24" t="s">
        <v>342</v>
      </c>
      <c r="B37" s="23" t="s">
        <v>292</v>
      </c>
      <c r="C37" s="58" t="s">
        <v>172</v>
      </c>
      <c r="D37" s="58" t="s">
        <v>580</v>
      </c>
      <c r="E37" s="56" t="s">
        <v>105</v>
      </c>
      <c r="F37" s="58" t="s">
        <v>582</v>
      </c>
      <c r="G37" s="58" t="s">
        <v>583</v>
      </c>
      <c r="H37" s="59">
        <v>2250000</v>
      </c>
      <c r="I37" s="25">
        <v>0</v>
      </c>
      <c r="J37" s="26">
        <f t="shared" si="0"/>
        <v>2250000</v>
      </c>
    </row>
    <row r="38" spans="1:10" ht="61.5" customHeight="1">
      <c r="A38" s="24" t="s">
        <v>344</v>
      </c>
      <c r="B38" s="23" t="s">
        <v>292</v>
      </c>
      <c r="C38" s="58" t="s">
        <v>172</v>
      </c>
      <c r="D38" s="58" t="s">
        <v>580</v>
      </c>
      <c r="E38" s="56" t="s">
        <v>105</v>
      </c>
      <c r="F38" s="58" t="s">
        <v>584</v>
      </c>
      <c r="G38" s="58" t="s">
        <v>585</v>
      </c>
      <c r="H38" s="59">
        <v>2000000</v>
      </c>
      <c r="I38" s="25">
        <v>0</v>
      </c>
      <c r="J38" s="26">
        <f t="shared" si="0"/>
        <v>2000000</v>
      </c>
    </row>
    <row r="39" spans="1:10" ht="77.25" customHeight="1">
      <c r="A39" s="24" t="s">
        <v>346</v>
      </c>
      <c r="B39" s="23" t="s">
        <v>586</v>
      </c>
      <c r="C39" s="58" t="s">
        <v>165</v>
      </c>
      <c r="D39" s="58" t="s">
        <v>587</v>
      </c>
      <c r="E39" s="56" t="s">
        <v>105</v>
      </c>
      <c r="F39" s="58" t="s">
        <v>588</v>
      </c>
      <c r="G39" s="58" t="s">
        <v>589</v>
      </c>
      <c r="H39" s="59">
        <v>7500000</v>
      </c>
      <c r="I39" s="25">
        <v>0</v>
      </c>
      <c r="J39" s="26">
        <f t="shared" si="0"/>
        <v>7500000</v>
      </c>
    </row>
    <row r="40" spans="1:10" ht="62.25" customHeight="1">
      <c r="A40" s="24" t="s">
        <v>348</v>
      </c>
      <c r="B40" s="23" t="s">
        <v>590</v>
      </c>
      <c r="C40" s="58" t="s">
        <v>591</v>
      </c>
      <c r="D40" s="58" t="s">
        <v>108</v>
      </c>
      <c r="E40" s="56" t="s">
        <v>105</v>
      </c>
      <c r="F40" s="58" t="s">
        <v>12</v>
      </c>
      <c r="G40" s="58" t="s">
        <v>592</v>
      </c>
      <c r="H40" s="59">
        <v>300000</v>
      </c>
      <c r="I40" s="25">
        <v>0</v>
      </c>
      <c r="J40" s="26">
        <f t="shared" si="0"/>
        <v>300000</v>
      </c>
    </row>
    <row r="41" spans="1:10" ht="33" customHeight="1">
      <c r="A41" s="153"/>
      <c r="B41" s="154"/>
      <c r="C41" s="156"/>
      <c r="D41" s="156"/>
      <c r="E41" s="155"/>
      <c r="F41" s="156"/>
      <c r="G41" s="156"/>
      <c r="H41" s="157"/>
      <c r="I41" s="158"/>
      <c r="J41" s="159"/>
    </row>
    <row r="42" spans="1:10" ht="26.25" customHeight="1">
      <c r="A42" s="368" t="s">
        <v>663</v>
      </c>
      <c r="B42" s="368"/>
      <c r="C42" s="368"/>
      <c r="D42" s="368"/>
      <c r="E42" s="368"/>
      <c r="F42" s="368"/>
      <c r="G42" s="368"/>
      <c r="H42" s="368"/>
      <c r="I42" s="368"/>
      <c r="J42" s="368"/>
    </row>
    <row r="43" spans="1:10" ht="54.75" customHeight="1">
      <c r="A43" s="24" t="s">
        <v>351</v>
      </c>
      <c r="B43" s="23" t="s">
        <v>590</v>
      </c>
      <c r="C43" s="58" t="s">
        <v>591</v>
      </c>
      <c r="D43" s="58" t="s">
        <v>108</v>
      </c>
      <c r="E43" s="56" t="s">
        <v>105</v>
      </c>
      <c r="F43" s="58" t="s">
        <v>12</v>
      </c>
      <c r="G43" s="58" t="s">
        <v>593</v>
      </c>
      <c r="H43" s="59">
        <v>25000</v>
      </c>
      <c r="I43" s="25">
        <v>0</v>
      </c>
      <c r="J43" s="26">
        <f t="shared" si="0"/>
        <v>25000</v>
      </c>
    </row>
    <row r="44" spans="1:10" ht="57" customHeight="1">
      <c r="A44" s="30" t="s">
        <v>352</v>
      </c>
      <c r="B44" s="167" t="s">
        <v>590</v>
      </c>
      <c r="C44" s="169" t="s">
        <v>591</v>
      </c>
      <c r="D44" s="169" t="s">
        <v>108</v>
      </c>
      <c r="E44" s="168" t="s">
        <v>105</v>
      </c>
      <c r="F44" s="169" t="s">
        <v>12</v>
      </c>
      <c r="G44" s="169" t="s">
        <v>594</v>
      </c>
      <c r="H44" s="170">
        <v>170000</v>
      </c>
      <c r="I44" s="171">
        <v>0</v>
      </c>
      <c r="J44" s="172">
        <f t="shared" si="0"/>
        <v>170000</v>
      </c>
    </row>
    <row r="45" spans="1:10" ht="58.5" customHeight="1">
      <c r="A45" s="24" t="s">
        <v>354</v>
      </c>
      <c r="B45" s="23" t="s">
        <v>557</v>
      </c>
      <c r="C45" s="58" t="s">
        <v>595</v>
      </c>
      <c r="D45" s="58" t="s">
        <v>596</v>
      </c>
      <c r="E45" s="56" t="s">
        <v>105</v>
      </c>
      <c r="F45" s="58" t="s">
        <v>12</v>
      </c>
      <c r="G45" s="58" t="s">
        <v>597</v>
      </c>
      <c r="H45" s="59">
        <v>10000000</v>
      </c>
      <c r="I45" s="25">
        <v>0</v>
      </c>
      <c r="J45" s="26">
        <f t="shared" si="0"/>
        <v>10000000</v>
      </c>
    </row>
    <row r="46" spans="1:10" ht="61.5" customHeight="1">
      <c r="A46" s="24" t="s">
        <v>356</v>
      </c>
      <c r="B46" s="23" t="s">
        <v>557</v>
      </c>
      <c r="C46" s="58" t="s">
        <v>595</v>
      </c>
      <c r="D46" s="58" t="s">
        <v>596</v>
      </c>
      <c r="E46" s="56" t="s">
        <v>105</v>
      </c>
      <c r="F46" s="58" t="s">
        <v>598</v>
      </c>
      <c r="G46" s="58" t="s">
        <v>599</v>
      </c>
      <c r="H46" s="59">
        <v>2000000</v>
      </c>
      <c r="I46" s="25">
        <v>0</v>
      </c>
      <c r="J46" s="26">
        <f t="shared" si="0"/>
        <v>2000000</v>
      </c>
    </row>
    <row r="47" spans="1:10" ht="67.5" customHeight="1">
      <c r="A47" s="24" t="s">
        <v>358</v>
      </c>
      <c r="B47" s="23" t="s">
        <v>557</v>
      </c>
      <c r="C47" s="58" t="s">
        <v>595</v>
      </c>
      <c r="D47" s="58" t="s">
        <v>596</v>
      </c>
      <c r="E47" s="56" t="s">
        <v>105</v>
      </c>
      <c r="F47" s="58" t="s">
        <v>598</v>
      </c>
      <c r="G47" s="58" t="s">
        <v>600</v>
      </c>
      <c r="H47" s="59">
        <v>500000</v>
      </c>
      <c r="I47" s="25">
        <v>0</v>
      </c>
      <c r="J47" s="26">
        <f t="shared" si="0"/>
        <v>500000</v>
      </c>
    </row>
    <row r="48" spans="1:10" ht="69" customHeight="1">
      <c r="A48" s="24" t="s">
        <v>360</v>
      </c>
      <c r="B48" s="23" t="s">
        <v>557</v>
      </c>
      <c r="C48" s="58" t="s">
        <v>595</v>
      </c>
      <c r="D48" s="58" t="s">
        <v>596</v>
      </c>
      <c r="E48" s="56" t="s">
        <v>105</v>
      </c>
      <c r="F48" s="58" t="s">
        <v>588</v>
      </c>
      <c r="G48" s="58" t="s">
        <v>601</v>
      </c>
      <c r="H48" s="59">
        <v>5400000</v>
      </c>
      <c r="I48" s="25">
        <v>0</v>
      </c>
      <c r="J48" s="26">
        <f t="shared" si="0"/>
        <v>5400000</v>
      </c>
    </row>
    <row r="49" spans="1:10" ht="61.5" customHeight="1">
      <c r="A49" s="24" t="s">
        <v>362</v>
      </c>
      <c r="B49" s="23" t="s">
        <v>557</v>
      </c>
      <c r="C49" s="58" t="s">
        <v>595</v>
      </c>
      <c r="D49" s="58" t="s">
        <v>596</v>
      </c>
      <c r="E49" s="56" t="s">
        <v>105</v>
      </c>
      <c r="F49" s="60" t="s">
        <v>6</v>
      </c>
      <c r="G49" s="60" t="s">
        <v>602</v>
      </c>
      <c r="H49" s="61">
        <v>80400</v>
      </c>
      <c r="I49" s="25">
        <v>0</v>
      </c>
      <c r="J49" s="26">
        <f t="shared" si="0"/>
        <v>80400</v>
      </c>
    </row>
    <row r="50" spans="1:10" ht="42" customHeight="1">
      <c r="A50" s="153"/>
      <c r="B50" s="154"/>
      <c r="C50" s="156"/>
      <c r="D50" s="156"/>
      <c r="E50" s="155"/>
      <c r="F50" s="180"/>
      <c r="G50" s="180"/>
      <c r="H50" s="181"/>
      <c r="I50" s="158"/>
      <c r="J50" s="159"/>
    </row>
    <row r="51" spans="1:10" ht="24" customHeight="1">
      <c r="A51" s="369" t="s">
        <v>664</v>
      </c>
      <c r="B51" s="369"/>
      <c r="C51" s="369"/>
      <c r="D51" s="369"/>
      <c r="E51" s="369"/>
      <c r="F51" s="369"/>
      <c r="G51" s="369"/>
      <c r="H51" s="369"/>
      <c r="I51" s="369"/>
      <c r="J51" s="369"/>
    </row>
    <row r="52" spans="1:10" ht="66.75" customHeight="1">
      <c r="A52" s="160" t="s">
        <v>363</v>
      </c>
      <c r="B52" s="161" t="s">
        <v>557</v>
      </c>
      <c r="C52" s="163" t="s">
        <v>595</v>
      </c>
      <c r="D52" s="163" t="s">
        <v>596</v>
      </c>
      <c r="E52" s="162" t="s">
        <v>105</v>
      </c>
      <c r="F52" s="178" t="s">
        <v>572</v>
      </c>
      <c r="G52" s="178" t="s">
        <v>603</v>
      </c>
      <c r="H52" s="179">
        <v>6000000</v>
      </c>
      <c r="I52" s="165">
        <v>0</v>
      </c>
      <c r="J52" s="166">
        <f t="shared" si="0"/>
        <v>6000000</v>
      </c>
    </row>
    <row r="53" spans="1:10" ht="60.75" customHeight="1">
      <c r="A53" s="24" t="s">
        <v>365</v>
      </c>
      <c r="B53" s="23" t="s">
        <v>557</v>
      </c>
      <c r="C53" s="58" t="s">
        <v>595</v>
      </c>
      <c r="D53" s="58" t="s">
        <v>596</v>
      </c>
      <c r="E53" s="56" t="s">
        <v>105</v>
      </c>
      <c r="F53" s="60" t="s">
        <v>572</v>
      </c>
      <c r="G53" s="60" t="s">
        <v>604</v>
      </c>
      <c r="H53" s="61">
        <v>13500000</v>
      </c>
      <c r="I53" s="25">
        <v>0</v>
      </c>
      <c r="J53" s="26">
        <f t="shared" si="0"/>
        <v>13500000</v>
      </c>
    </row>
    <row r="54" spans="1:10" ht="59.25" customHeight="1">
      <c r="A54" s="24" t="s">
        <v>367</v>
      </c>
      <c r="B54" s="23" t="s">
        <v>557</v>
      </c>
      <c r="C54" s="58" t="s">
        <v>595</v>
      </c>
      <c r="D54" s="58" t="s">
        <v>596</v>
      </c>
      <c r="E54" s="56" t="s">
        <v>105</v>
      </c>
      <c r="F54" s="60" t="s">
        <v>572</v>
      </c>
      <c r="G54" s="60" t="s">
        <v>605</v>
      </c>
      <c r="H54" s="61">
        <v>15000000</v>
      </c>
      <c r="I54" s="25">
        <v>0</v>
      </c>
      <c r="J54" s="26">
        <f t="shared" si="0"/>
        <v>15000000</v>
      </c>
    </row>
    <row r="55" spans="1:10" ht="63" customHeight="1">
      <c r="A55" s="24" t="s">
        <v>369</v>
      </c>
      <c r="B55" s="23" t="s">
        <v>557</v>
      </c>
      <c r="C55" s="58" t="s">
        <v>595</v>
      </c>
      <c r="D55" s="58" t="s">
        <v>596</v>
      </c>
      <c r="E55" s="56" t="s">
        <v>105</v>
      </c>
      <c r="F55" s="60" t="s">
        <v>572</v>
      </c>
      <c r="G55" s="60" t="s">
        <v>606</v>
      </c>
      <c r="H55" s="61">
        <v>3000000</v>
      </c>
      <c r="I55" s="25">
        <v>0</v>
      </c>
      <c r="J55" s="26">
        <f t="shared" si="0"/>
        <v>3000000</v>
      </c>
    </row>
    <row r="56" spans="1:10" ht="43.5" customHeight="1">
      <c r="A56" s="24" t="s">
        <v>371</v>
      </c>
      <c r="B56" s="23" t="s">
        <v>557</v>
      </c>
      <c r="C56" s="60" t="s">
        <v>607</v>
      </c>
      <c r="D56" s="60" t="s">
        <v>608</v>
      </c>
      <c r="E56" s="56" t="s">
        <v>105</v>
      </c>
      <c r="F56" s="60" t="s">
        <v>572</v>
      </c>
      <c r="G56" s="60" t="s">
        <v>609</v>
      </c>
      <c r="H56" s="61">
        <v>2000000</v>
      </c>
      <c r="I56" s="25">
        <v>0</v>
      </c>
      <c r="J56" s="26">
        <f t="shared" si="0"/>
        <v>2000000</v>
      </c>
    </row>
    <row r="57" spans="1:10" ht="41.25" customHeight="1">
      <c r="A57" s="24" t="s">
        <v>374</v>
      </c>
      <c r="B57" s="23" t="s">
        <v>557</v>
      </c>
      <c r="C57" s="60" t="s">
        <v>607</v>
      </c>
      <c r="D57" s="60" t="s">
        <v>608</v>
      </c>
      <c r="E57" s="56" t="s">
        <v>105</v>
      </c>
      <c r="F57" s="60" t="s">
        <v>572</v>
      </c>
      <c r="G57" s="60" t="s">
        <v>610</v>
      </c>
      <c r="H57" s="61">
        <v>1500000</v>
      </c>
      <c r="I57" s="25">
        <v>0</v>
      </c>
      <c r="J57" s="26">
        <f t="shared" si="0"/>
        <v>1500000</v>
      </c>
    </row>
    <row r="58" spans="1:10" ht="41.25" customHeight="1">
      <c r="A58" s="24" t="s">
        <v>376</v>
      </c>
      <c r="B58" s="23" t="s">
        <v>574</v>
      </c>
      <c r="C58" s="60" t="s">
        <v>107</v>
      </c>
      <c r="D58" s="60" t="s">
        <v>109</v>
      </c>
      <c r="E58" s="56" t="s">
        <v>105</v>
      </c>
      <c r="F58" s="58" t="s">
        <v>12</v>
      </c>
      <c r="G58" s="60" t="s">
        <v>611</v>
      </c>
      <c r="H58" s="61">
        <v>1500000</v>
      </c>
      <c r="I58" s="25">
        <v>0</v>
      </c>
      <c r="J58" s="26">
        <f t="shared" si="0"/>
        <v>1500000</v>
      </c>
    </row>
    <row r="59" spans="1:10" ht="41.25" customHeight="1">
      <c r="A59" s="24" t="s">
        <v>378</v>
      </c>
      <c r="B59" s="23" t="s">
        <v>574</v>
      </c>
      <c r="C59" s="60" t="s">
        <v>107</v>
      </c>
      <c r="D59" s="60" t="s">
        <v>109</v>
      </c>
      <c r="E59" s="56" t="s">
        <v>105</v>
      </c>
      <c r="F59" s="58" t="s">
        <v>12</v>
      </c>
      <c r="G59" s="60" t="s">
        <v>611</v>
      </c>
      <c r="H59" s="61">
        <v>10000000</v>
      </c>
      <c r="I59" s="25">
        <v>0</v>
      </c>
      <c r="J59" s="26">
        <f t="shared" si="0"/>
        <v>10000000</v>
      </c>
    </row>
    <row r="60" spans="1:10" ht="50.25" customHeight="1">
      <c r="A60" s="24" t="s">
        <v>380</v>
      </c>
      <c r="B60" s="23" t="s">
        <v>586</v>
      </c>
      <c r="C60" s="56" t="s">
        <v>165</v>
      </c>
      <c r="D60" s="56" t="s">
        <v>166</v>
      </c>
      <c r="E60" s="58" t="s">
        <v>167</v>
      </c>
      <c r="F60" s="58" t="s">
        <v>168</v>
      </c>
      <c r="G60" s="58" t="s">
        <v>612</v>
      </c>
      <c r="H60" s="59">
        <v>36412000</v>
      </c>
      <c r="I60" s="25">
        <v>0</v>
      </c>
      <c r="J60" s="26">
        <f t="shared" si="0"/>
        <v>36412000</v>
      </c>
    </row>
    <row r="61" spans="1:10" ht="18.75" customHeight="1">
      <c r="A61" s="153"/>
      <c r="B61" s="154"/>
      <c r="C61" s="155"/>
      <c r="D61" s="155"/>
      <c r="E61" s="156"/>
      <c r="F61" s="156"/>
      <c r="G61" s="156"/>
      <c r="H61" s="157"/>
      <c r="I61" s="158"/>
      <c r="J61" s="159"/>
    </row>
    <row r="62" spans="1:10" ht="21.75" customHeight="1">
      <c r="A62" s="368" t="s">
        <v>665</v>
      </c>
      <c r="B62" s="368"/>
      <c r="C62" s="368"/>
      <c r="D62" s="368"/>
      <c r="E62" s="368"/>
      <c r="F62" s="368"/>
      <c r="G62" s="368"/>
      <c r="H62" s="368"/>
      <c r="I62" s="368"/>
      <c r="J62" s="368"/>
    </row>
    <row r="63" spans="1:10" ht="66" customHeight="1">
      <c r="A63" s="24" t="s">
        <v>384</v>
      </c>
      <c r="B63" s="23" t="s">
        <v>586</v>
      </c>
      <c r="C63" s="56" t="s">
        <v>165</v>
      </c>
      <c r="D63" s="56" t="s">
        <v>166</v>
      </c>
      <c r="E63" s="58" t="s">
        <v>167</v>
      </c>
      <c r="F63" s="58" t="s">
        <v>168</v>
      </c>
      <c r="G63" s="58" t="s">
        <v>613</v>
      </c>
      <c r="H63" s="59">
        <v>1440000</v>
      </c>
      <c r="I63" s="25">
        <v>0</v>
      </c>
      <c r="J63" s="26">
        <f t="shared" si="0"/>
        <v>1440000</v>
      </c>
    </row>
    <row r="64" spans="1:10" ht="56.25" customHeight="1">
      <c r="A64" s="24" t="s">
        <v>386</v>
      </c>
      <c r="B64" s="23" t="s">
        <v>586</v>
      </c>
      <c r="C64" s="56" t="s">
        <v>165</v>
      </c>
      <c r="D64" s="56" t="s">
        <v>166</v>
      </c>
      <c r="E64" s="58" t="s">
        <v>167</v>
      </c>
      <c r="F64" s="58" t="s">
        <v>168</v>
      </c>
      <c r="G64" s="58" t="s">
        <v>614</v>
      </c>
      <c r="H64" s="59">
        <v>1620000</v>
      </c>
      <c r="I64" s="25">
        <v>0</v>
      </c>
      <c r="J64" s="26">
        <f t="shared" si="0"/>
        <v>1620000</v>
      </c>
    </row>
    <row r="65" spans="1:10" ht="57.75" customHeight="1">
      <c r="A65" s="24" t="s">
        <v>388</v>
      </c>
      <c r="B65" s="23" t="s">
        <v>586</v>
      </c>
      <c r="C65" s="56" t="s">
        <v>165</v>
      </c>
      <c r="D65" s="56" t="s">
        <v>166</v>
      </c>
      <c r="E65" s="58" t="s">
        <v>167</v>
      </c>
      <c r="F65" s="58" t="s">
        <v>168</v>
      </c>
      <c r="G65" s="58" t="s">
        <v>615</v>
      </c>
      <c r="H65" s="59">
        <v>549000</v>
      </c>
      <c r="I65" s="25">
        <v>0</v>
      </c>
      <c r="J65" s="26">
        <f t="shared" si="0"/>
        <v>549000</v>
      </c>
    </row>
    <row r="66" spans="1:10" ht="42.75" customHeight="1">
      <c r="A66" s="24" t="s">
        <v>390</v>
      </c>
      <c r="B66" s="23" t="s">
        <v>586</v>
      </c>
      <c r="C66" s="56" t="s">
        <v>104</v>
      </c>
      <c r="D66" s="56" t="s">
        <v>178</v>
      </c>
      <c r="E66" s="58" t="s">
        <v>167</v>
      </c>
      <c r="F66" s="58" t="s">
        <v>168</v>
      </c>
      <c r="G66" s="58" t="s">
        <v>616</v>
      </c>
      <c r="H66" s="59">
        <v>2599000</v>
      </c>
      <c r="I66" s="25">
        <v>0</v>
      </c>
      <c r="J66" s="26">
        <f t="shared" si="0"/>
        <v>2599000</v>
      </c>
    </row>
    <row r="67" spans="1:10" ht="69.75" customHeight="1">
      <c r="A67" s="24" t="s">
        <v>393</v>
      </c>
      <c r="B67" s="23" t="s">
        <v>586</v>
      </c>
      <c r="C67" s="56" t="s">
        <v>165</v>
      </c>
      <c r="D67" s="56" t="s">
        <v>166</v>
      </c>
      <c r="E67" s="58" t="s">
        <v>167</v>
      </c>
      <c r="F67" s="58" t="s">
        <v>168</v>
      </c>
      <c r="G67" s="58" t="s">
        <v>617</v>
      </c>
      <c r="H67" s="59">
        <v>1059000</v>
      </c>
      <c r="I67" s="25">
        <v>0</v>
      </c>
      <c r="J67" s="26">
        <f t="shared" si="0"/>
        <v>1059000</v>
      </c>
    </row>
    <row r="68" spans="1:10" ht="61.5" customHeight="1">
      <c r="A68" s="24" t="s">
        <v>395</v>
      </c>
      <c r="B68" s="23" t="s">
        <v>586</v>
      </c>
      <c r="C68" s="56" t="s">
        <v>165</v>
      </c>
      <c r="D68" s="56" t="s">
        <v>166</v>
      </c>
      <c r="E68" s="58" t="s">
        <v>167</v>
      </c>
      <c r="F68" s="58" t="s">
        <v>168</v>
      </c>
      <c r="G68" s="58" t="s">
        <v>618</v>
      </c>
      <c r="H68" s="59">
        <v>1099000</v>
      </c>
      <c r="I68" s="25">
        <v>0</v>
      </c>
      <c r="J68" s="26">
        <f t="shared" si="0"/>
        <v>1099000</v>
      </c>
    </row>
    <row r="69" spans="1:10" ht="57" customHeight="1">
      <c r="A69" s="24" t="s">
        <v>397</v>
      </c>
      <c r="B69" s="23" t="s">
        <v>586</v>
      </c>
      <c r="C69" s="56" t="s">
        <v>165</v>
      </c>
      <c r="D69" s="56" t="s">
        <v>166</v>
      </c>
      <c r="E69" s="58" t="s">
        <v>167</v>
      </c>
      <c r="F69" s="58" t="s">
        <v>168</v>
      </c>
      <c r="G69" s="58" t="s">
        <v>619</v>
      </c>
      <c r="H69" s="59">
        <v>1066990</v>
      </c>
      <c r="I69" s="25">
        <v>0</v>
      </c>
      <c r="J69" s="26">
        <f t="shared" si="0"/>
        <v>1066990</v>
      </c>
    </row>
    <row r="70" spans="1:10" ht="63" customHeight="1">
      <c r="A70" s="24" t="s">
        <v>399</v>
      </c>
      <c r="B70" s="23" t="s">
        <v>586</v>
      </c>
      <c r="C70" s="56" t="s">
        <v>165</v>
      </c>
      <c r="D70" s="56" t="s">
        <v>166</v>
      </c>
      <c r="E70" s="58" t="s">
        <v>167</v>
      </c>
      <c r="F70" s="58" t="s">
        <v>168</v>
      </c>
      <c r="G70" s="58" t="s">
        <v>620</v>
      </c>
      <c r="H70" s="59">
        <v>702000</v>
      </c>
      <c r="I70" s="25">
        <v>0</v>
      </c>
      <c r="J70" s="26">
        <f t="shared" si="0"/>
        <v>702000</v>
      </c>
    </row>
    <row r="71" spans="1:10" ht="23.25" customHeight="1">
      <c r="A71" s="153"/>
      <c r="B71" s="154"/>
      <c r="C71" s="155"/>
      <c r="D71" s="155"/>
      <c r="E71" s="156"/>
      <c r="F71" s="156"/>
      <c r="G71" s="156"/>
      <c r="H71" s="157"/>
      <c r="I71" s="158"/>
      <c r="J71" s="159"/>
    </row>
    <row r="72" spans="1:10" ht="23.25" customHeight="1">
      <c r="A72" s="368" t="s">
        <v>666</v>
      </c>
      <c r="B72" s="368"/>
      <c r="C72" s="368"/>
      <c r="D72" s="368"/>
      <c r="E72" s="368"/>
      <c r="F72" s="368"/>
      <c r="G72" s="368"/>
      <c r="H72" s="368"/>
      <c r="I72" s="368"/>
      <c r="J72" s="368"/>
    </row>
    <row r="73" spans="1:10" ht="61.5" customHeight="1">
      <c r="A73" s="24" t="s">
        <v>401</v>
      </c>
      <c r="B73" s="23" t="s">
        <v>586</v>
      </c>
      <c r="C73" s="56" t="s">
        <v>165</v>
      </c>
      <c r="D73" s="56" t="s">
        <v>166</v>
      </c>
      <c r="E73" s="58" t="s">
        <v>167</v>
      </c>
      <c r="F73" s="58" t="s">
        <v>168</v>
      </c>
      <c r="G73" s="58" t="s">
        <v>621</v>
      </c>
      <c r="H73" s="59">
        <v>3264000</v>
      </c>
      <c r="I73" s="25">
        <v>0</v>
      </c>
      <c r="J73" s="26">
        <f t="shared" si="0"/>
        <v>3264000</v>
      </c>
    </row>
    <row r="74" spans="1:10" ht="60" customHeight="1">
      <c r="A74" s="24" t="s">
        <v>403</v>
      </c>
      <c r="B74" s="23" t="s">
        <v>586</v>
      </c>
      <c r="C74" s="56" t="s">
        <v>165</v>
      </c>
      <c r="D74" s="56" t="s">
        <v>166</v>
      </c>
      <c r="E74" s="58" t="s">
        <v>167</v>
      </c>
      <c r="F74" s="58" t="s">
        <v>168</v>
      </c>
      <c r="G74" s="58" t="s">
        <v>622</v>
      </c>
      <c r="H74" s="59">
        <v>1375000</v>
      </c>
      <c r="I74" s="25">
        <v>0</v>
      </c>
      <c r="J74" s="26">
        <f t="shared" si="0"/>
        <v>1375000</v>
      </c>
    </row>
    <row r="75" spans="1:10" ht="60" customHeight="1">
      <c r="A75" s="24" t="s">
        <v>405</v>
      </c>
      <c r="B75" s="23" t="s">
        <v>586</v>
      </c>
      <c r="C75" s="56" t="s">
        <v>165</v>
      </c>
      <c r="D75" s="56" t="s">
        <v>166</v>
      </c>
      <c r="E75" s="58" t="s">
        <v>167</v>
      </c>
      <c r="F75" s="58" t="s">
        <v>168</v>
      </c>
      <c r="G75" s="58" t="s">
        <v>623</v>
      </c>
      <c r="H75" s="59">
        <v>1500000</v>
      </c>
      <c r="I75" s="25">
        <v>0</v>
      </c>
      <c r="J75" s="26">
        <f t="shared" si="0"/>
        <v>1500000</v>
      </c>
    </row>
    <row r="76" spans="1:10" ht="60" customHeight="1">
      <c r="A76" s="24" t="s">
        <v>407</v>
      </c>
      <c r="B76" s="23" t="s">
        <v>586</v>
      </c>
      <c r="C76" s="56" t="s">
        <v>165</v>
      </c>
      <c r="D76" s="56" t="s">
        <v>166</v>
      </c>
      <c r="E76" s="58" t="s">
        <v>167</v>
      </c>
      <c r="F76" s="58" t="s">
        <v>168</v>
      </c>
      <c r="G76" s="58" t="s">
        <v>624</v>
      </c>
      <c r="H76" s="59">
        <v>800000</v>
      </c>
      <c r="I76" s="25">
        <v>0</v>
      </c>
      <c r="J76" s="26">
        <f t="shared" si="0"/>
        <v>800000</v>
      </c>
    </row>
    <row r="77" spans="1:10" ht="60" customHeight="1">
      <c r="A77" s="24" t="s">
        <v>409</v>
      </c>
      <c r="B77" s="23" t="s">
        <v>586</v>
      </c>
      <c r="C77" s="56" t="s">
        <v>165</v>
      </c>
      <c r="D77" s="56" t="s">
        <v>166</v>
      </c>
      <c r="E77" s="58" t="s">
        <v>167</v>
      </c>
      <c r="F77" s="58" t="s">
        <v>168</v>
      </c>
      <c r="G77" s="58" t="s">
        <v>625</v>
      </c>
      <c r="H77" s="59">
        <v>3500000</v>
      </c>
      <c r="I77" s="25">
        <v>0</v>
      </c>
      <c r="J77" s="26">
        <f t="shared" si="0"/>
        <v>3500000</v>
      </c>
    </row>
    <row r="78" spans="1:10" ht="60" customHeight="1">
      <c r="A78" s="24" t="s">
        <v>411</v>
      </c>
      <c r="B78" s="23" t="s">
        <v>586</v>
      </c>
      <c r="C78" s="56" t="s">
        <v>165</v>
      </c>
      <c r="D78" s="56" t="s">
        <v>166</v>
      </c>
      <c r="E78" s="58" t="s">
        <v>167</v>
      </c>
      <c r="F78" s="58" t="s">
        <v>168</v>
      </c>
      <c r="G78" s="58" t="s">
        <v>626</v>
      </c>
      <c r="H78" s="59">
        <v>1500000</v>
      </c>
      <c r="I78" s="25">
        <v>0</v>
      </c>
      <c r="J78" s="26">
        <f t="shared" si="0"/>
        <v>1500000</v>
      </c>
    </row>
    <row r="79" spans="1:10" ht="52.5" customHeight="1">
      <c r="A79" s="24" t="s">
        <v>418</v>
      </c>
      <c r="B79" s="23" t="s">
        <v>586</v>
      </c>
      <c r="C79" s="56" t="s">
        <v>165</v>
      </c>
      <c r="D79" s="56" t="s">
        <v>166</v>
      </c>
      <c r="E79" s="58" t="s">
        <v>167</v>
      </c>
      <c r="F79" s="58" t="s">
        <v>168</v>
      </c>
      <c r="G79" s="58" t="s">
        <v>627</v>
      </c>
      <c r="H79" s="59">
        <v>1500000</v>
      </c>
      <c r="I79" s="25">
        <v>0</v>
      </c>
      <c r="J79" s="26">
        <f t="shared" si="0"/>
        <v>1500000</v>
      </c>
    </row>
    <row r="80" spans="1:10" ht="53.25" customHeight="1">
      <c r="A80" s="24" t="s">
        <v>419</v>
      </c>
      <c r="B80" s="23" t="s">
        <v>586</v>
      </c>
      <c r="C80" s="56" t="s">
        <v>165</v>
      </c>
      <c r="D80" s="56" t="s">
        <v>166</v>
      </c>
      <c r="E80" s="58" t="s">
        <v>167</v>
      </c>
      <c r="F80" s="58" t="s">
        <v>168</v>
      </c>
      <c r="G80" s="58" t="s">
        <v>628</v>
      </c>
      <c r="H80" s="59">
        <v>1361000</v>
      </c>
      <c r="I80" s="25">
        <v>0</v>
      </c>
      <c r="J80" s="26">
        <f t="shared" si="0"/>
        <v>1361000</v>
      </c>
    </row>
    <row r="81" spans="1:10" ht="21.75" customHeight="1">
      <c r="A81" s="153"/>
      <c r="B81" s="154"/>
      <c r="C81" s="155"/>
      <c r="D81" s="155"/>
      <c r="E81" s="156"/>
      <c r="F81" s="156"/>
      <c r="G81" s="156"/>
      <c r="H81" s="157"/>
      <c r="I81" s="158"/>
      <c r="J81" s="159"/>
    </row>
    <row r="82" spans="1:10" ht="21.75" customHeight="1">
      <c r="A82" s="369" t="s">
        <v>667</v>
      </c>
      <c r="B82" s="369"/>
      <c r="C82" s="369"/>
      <c r="D82" s="369"/>
      <c r="E82" s="369"/>
      <c r="F82" s="369"/>
      <c r="G82" s="369"/>
      <c r="H82" s="369"/>
      <c r="I82" s="369"/>
      <c r="J82" s="369"/>
    </row>
    <row r="83" spans="1:10" ht="60" customHeight="1">
      <c r="A83" s="160" t="s">
        <v>420</v>
      </c>
      <c r="B83" s="161" t="s">
        <v>586</v>
      </c>
      <c r="C83" s="162" t="s">
        <v>165</v>
      </c>
      <c r="D83" s="162" t="s">
        <v>166</v>
      </c>
      <c r="E83" s="163" t="s">
        <v>167</v>
      </c>
      <c r="F83" s="163" t="s">
        <v>168</v>
      </c>
      <c r="G83" s="163" t="s">
        <v>629</v>
      </c>
      <c r="H83" s="164">
        <v>60000</v>
      </c>
      <c r="I83" s="165">
        <v>0</v>
      </c>
      <c r="J83" s="166">
        <f t="shared" si="0"/>
        <v>60000</v>
      </c>
    </row>
    <row r="84" spans="1:10" ht="60" customHeight="1">
      <c r="A84" s="24" t="s">
        <v>421</v>
      </c>
      <c r="B84" s="23" t="s">
        <v>586</v>
      </c>
      <c r="C84" s="56" t="s">
        <v>165</v>
      </c>
      <c r="D84" s="56" t="s">
        <v>166</v>
      </c>
      <c r="E84" s="58" t="s">
        <v>167</v>
      </c>
      <c r="F84" s="58" t="s">
        <v>168</v>
      </c>
      <c r="G84" s="58" t="s">
        <v>629</v>
      </c>
      <c r="H84" s="59">
        <v>66000</v>
      </c>
      <c r="I84" s="25">
        <v>0</v>
      </c>
      <c r="J84" s="26">
        <f t="shared" si="0"/>
        <v>66000</v>
      </c>
    </row>
    <row r="85" spans="1:10" ht="60" customHeight="1">
      <c r="A85" s="24" t="s">
        <v>422</v>
      </c>
      <c r="B85" s="23" t="s">
        <v>586</v>
      </c>
      <c r="C85" s="56" t="s">
        <v>165</v>
      </c>
      <c r="D85" s="56" t="s">
        <v>166</v>
      </c>
      <c r="E85" s="58" t="s">
        <v>167</v>
      </c>
      <c r="F85" s="58" t="s">
        <v>168</v>
      </c>
      <c r="G85" s="58" t="s">
        <v>630</v>
      </c>
      <c r="H85" s="59">
        <v>1800000</v>
      </c>
      <c r="I85" s="25">
        <v>0</v>
      </c>
      <c r="J85" s="26">
        <f t="shared" si="0"/>
        <v>1800000</v>
      </c>
    </row>
    <row r="86" spans="1:10" ht="60" customHeight="1">
      <c r="A86" s="24" t="s">
        <v>423</v>
      </c>
      <c r="B86" s="23" t="s">
        <v>586</v>
      </c>
      <c r="C86" s="56" t="s">
        <v>165</v>
      </c>
      <c r="D86" s="56" t="s">
        <v>166</v>
      </c>
      <c r="E86" s="58" t="s">
        <v>167</v>
      </c>
      <c r="F86" s="58" t="s">
        <v>168</v>
      </c>
      <c r="G86" s="58" t="s">
        <v>631</v>
      </c>
      <c r="H86" s="59">
        <v>417000</v>
      </c>
      <c r="I86" s="25">
        <v>0</v>
      </c>
      <c r="J86" s="26">
        <f t="shared" si="0"/>
        <v>417000</v>
      </c>
    </row>
    <row r="87" spans="1:10" ht="54.75" customHeight="1">
      <c r="A87" s="24" t="s">
        <v>425</v>
      </c>
      <c r="B87" s="23" t="s">
        <v>292</v>
      </c>
      <c r="C87" s="56" t="s">
        <v>107</v>
      </c>
      <c r="D87" s="56" t="s">
        <v>106</v>
      </c>
      <c r="E87" s="58" t="s">
        <v>167</v>
      </c>
      <c r="F87" s="60" t="s">
        <v>582</v>
      </c>
      <c r="G87" s="60" t="s">
        <v>632</v>
      </c>
      <c r="H87" s="61">
        <v>1600000</v>
      </c>
      <c r="I87" s="25">
        <v>0</v>
      </c>
      <c r="J87" s="26">
        <f t="shared" si="0"/>
        <v>1600000</v>
      </c>
    </row>
    <row r="88" spans="1:10" ht="60.75" customHeight="1">
      <c r="A88" s="24" t="s">
        <v>633</v>
      </c>
      <c r="B88" s="23" t="s">
        <v>292</v>
      </c>
      <c r="C88" s="56" t="s">
        <v>107</v>
      </c>
      <c r="D88" s="56" t="s">
        <v>106</v>
      </c>
      <c r="E88" s="58" t="s">
        <v>167</v>
      </c>
      <c r="F88" s="60" t="s">
        <v>327</v>
      </c>
      <c r="G88" s="60" t="s">
        <v>634</v>
      </c>
      <c r="H88" s="61">
        <v>209000</v>
      </c>
      <c r="I88" s="25">
        <v>0</v>
      </c>
      <c r="J88" s="26">
        <f t="shared" si="0"/>
        <v>209000</v>
      </c>
    </row>
    <row r="89" spans="1:10" ht="60.75" customHeight="1">
      <c r="A89" s="24" t="s">
        <v>635</v>
      </c>
      <c r="B89" s="23" t="s">
        <v>292</v>
      </c>
      <c r="C89" s="56" t="s">
        <v>107</v>
      </c>
      <c r="D89" s="56" t="s">
        <v>106</v>
      </c>
      <c r="E89" s="58" t="s">
        <v>167</v>
      </c>
      <c r="F89" s="60" t="s">
        <v>327</v>
      </c>
      <c r="G89" s="60" t="s">
        <v>636</v>
      </c>
      <c r="H89" s="61">
        <v>2012900</v>
      </c>
      <c r="I89" s="25">
        <v>0</v>
      </c>
      <c r="J89" s="26">
        <f t="shared" si="0"/>
        <v>2012900</v>
      </c>
    </row>
    <row r="90" spans="1:10" ht="60.75" customHeight="1">
      <c r="A90" s="24" t="s">
        <v>637</v>
      </c>
      <c r="B90" s="23" t="s">
        <v>557</v>
      </c>
      <c r="C90" s="56" t="s">
        <v>165</v>
      </c>
      <c r="D90" s="56" t="s">
        <v>166</v>
      </c>
      <c r="E90" s="58" t="s">
        <v>167</v>
      </c>
      <c r="F90" s="58" t="s">
        <v>168</v>
      </c>
      <c r="G90" s="60" t="s">
        <v>638</v>
      </c>
      <c r="H90" s="61">
        <v>1138900</v>
      </c>
      <c r="I90" s="25">
        <v>0</v>
      </c>
      <c r="J90" s="26">
        <f t="shared" si="0"/>
        <v>1138900</v>
      </c>
    </row>
    <row r="91" spans="1:10" ht="18" customHeight="1">
      <c r="A91" s="153"/>
      <c r="B91" s="154"/>
      <c r="C91" s="155"/>
      <c r="D91" s="155"/>
      <c r="E91" s="156"/>
      <c r="F91" s="156"/>
      <c r="G91" s="180"/>
      <c r="H91" s="181"/>
      <c r="I91" s="158"/>
      <c r="J91" s="159"/>
    </row>
    <row r="92" spans="1:10" ht="24" customHeight="1">
      <c r="A92" s="368" t="s">
        <v>668</v>
      </c>
      <c r="B92" s="368"/>
      <c r="C92" s="368"/>
      <c r="D92" s="368"/>
      <c r="E92" s="368"/>
      <c r="F92" s="368"/>
      <c r="G92" s="368"/>
      <c r="H92" s="368"/>
      <c r="I92" s="368"/>
      <c r="J92" s="368"/>
    </row>
    <row r="93" spans="1:10" ht="60.75" customHeight="1">
      <c r="A93" s="24" t="s">
        <v>639</v>
      </c>
      <c r="B93" s="23" t="s">
        <v>557</v>
      </c>
      <c r="C93" s="56" t="s">
        <v>165</v>
      </c>
      <c r="D93" s="56" t="s">
        <v>166</v>
      </c>
      <c r="E93" s="58" t="s">
        <v>167</v>
      </c>
      <c r="F93" s="58" t="s">
        <v>168</v>
      </c>
      <c r="G93" s="60" t="s">
        <v>640</v>
      </c>
      <c r="H93" s="61">
        <v>2699000</v>
      </c>
      <c r="I93" s="25">
        <v>0</v>
      </c>
      <c r="J93" s="26">
        <f t="shared" si="0"/>
        <v>2699000</v>
      </c>
    </row>
    <row r="94" spans="1:10" ht="57.75" customHeight="1">
      <c r="A94" s="24" t="s">
        <v>641</v>
      </c>
      <c r="B94" s="23" t="s">
        <v>557</v>
      </c>
      <c r="C94" s="56" t="s">
        <v>165</v>
      </c>
      <c r="D94" s="56" t="s">
        <v>166</v>
      </c>
      <c r="E94" s="58" t="s">
        <v>167</v>
      </c>
      <c r="F94" s="58" t="s">
        <v>168</v>
      </c>
      <c r="G94" s="60" t="s">
        <v>642</v>
      </c>
      <c r="H94" s="61">
        <v>998000</v>
      </c>
      <c r="I94" s="25">
        <v>0</v>
      </c>
      <c r="J94" s="26">
        <f t="shared" si="0"/>
        <v>998000</v>
      </c>
    </row>
    <row r="95" spans="1:10" ht="60.75" customHeight="1">
      <c r="A95" s="24" t="s">
        <v>643</v>
      </c>
      <c r="B95" s="23" t="s">
        <v>557</v>
      </c>
      <c r="C95" s="56" t="s">
        <v>165</v>
      </c>
      <c r="D95" s="56" t="s">
        <v>166</v>
      </c>
      <c r="E95" s="58" t="s">
        <v>167</v>
      </c>
      <c r="F95" s="58" t="s">
        <v>168</v>
      </c>
      <c r="G95" s="60" t="s">
        <v>644</v>
      </c>
      <c r="H95" s="61">
        <v>1206960</v>
      </c>
      <c r="I95" s="25">
        <v>0</v>
      </c>
      <c r="J95" s="26">
        <f t="shared" si="0"/>
        <v>1206960</v>
      </c>
    </row>
    <row r="96" spans="1:10" ht="62.25" customHeight="1">
      <c r="A96" s="24" t="s">
        <v>645</v>
      </c>
      <c r="B96" s="23" t="s">
        <v>557</v>
      </c>
      <c r="C96" s="56" t="s">
        <v>165</v>
      </c>
      <c r="D96" s="56" t="s">
        <v>166</v>
      </c>
      <c r="E96" s="58" t="s">
        <v>167</v>
      </c>
      <c r="F96" s="58" t="s">
        <v>168</v>
      </c>
      <c r="G96" s="60" t="s">
        <v>646</v>
      </c>
      <c r="H96" s="61">
        <v>2789000</v>
      </c>
      <c r="I96" s="25">
        <v>0</v>
      </c>
      <c r="J96" s="26">
        <f t="shared" si="0"/>
        <v>2789000</v>
      </c>
    </row>
    <row r="97" spans="1:10" ht="61.5" customHeight="1">
      <c r="A97" s="24" t="s">
        <v>647</v>
      </c>
      <c r="B97" s="23" t="s">
        <v>557</v>
      </c>
      <c r="C97" s="56" t="s">
        <v>165</v>
      </c>
      <c r="D97" s="56" t="s">
        <v>166</v>
      </c>
      <c r="E97" s="58" t="s">
        <v>167</v>
      </c>
      <c r="F97" s="58" t="s">
        <v>168</v>
      </c>
      <c r="G97" s="60" t="s">
        <v>648</v>
      </c>
      <c r="H97" s="61">
        <v>3354450</v>
      </c>
      <c r="I97" s="25">
        <v>0</v>
      </c>
      <c r="J97" s="26">
        <f t="shared" si="0"/>
        <v>3354450</v>
      </c>
    </row>
    <row r="98" spans="1:10" ht="59.25" customHeight="1">
      <c r="A98" s="24" t="s">
        <v>649</v>
      </c>
      <c r="B98" s="23" t="s">
        <v>557</v>
      </c>
      <c r="C98" s="56" t="s">
        <v>165</v>
      </c>
      <c r="D98" s="56" t="s">
        <v>166</v>
      </c>
      <c r="E98" s="58" t="s">
        <v>167</v>
      </c>
      <c r="F98" s="58" t="s">
        <v>168</v>
      </c>
      <c r="G98" s="60" t="s">
        <v>650</v>
      </c>
      <c r="H98" s="61">
        <v>1071000</v>
      </c>
      <c r="I98" s="25">
        <v>0</v>
      </c>
      <c r="J98" s="26">
        <f t="shared" si="0"/>
        <v>1071000</v>
      </c>
    </row>
    <row r="99" spans="1:10" ht="62.25" customHeight="1">
      <c r="A99" s="24" t="s">
        <v>651</v>
      </c>
      <c r="B99" s="23" t="s">
        <v>557</v>
      </c>
      <c r="C99" s="56" t="s">
        <v>165</v>
      </c>
      <c r="D99" s="56" t="s">
        <v>166</v>
      </c>
      <c r="E99" s="58" t="s">
        <v>167</v>
      </c>
      <c r="F99" s="58" t="s">
        <v>168</v>
      </c>
      <c r="G99" s="60" t="s">
        <v>652</v>
      </c>
      <c r="H99" s="61">
        <v>1210000</v>
      </c>
      <c r="I99" s="25">
        <v>0</v>
      </c>
      <c r="J99" s="26">
        <f t="shared" si="0"/>
        <v>1210000</v>
      </c>
    </row>
    <row r="100" spans="1:10" ht="50.25" customHeight="1">
      <c r="A100" s="24" t="s">
        <v>653</v>
      </c>
      <c r="B100" s="23" t="s">
        <v>557</v>
      </c>
      <c r="C100" s="56" t="s">
        <v>165</v>
      </c>
      <c r="D100" s="56" t="s">
        <v>166</v>
      </c>
      <c r="E100" s="58" t="s">
        <v>167</v>
      </c>
      <c r="F100" s="58" t="s">
        <v>168</v>
      </c>
      <c r="G100" s="60" t="s">
        <v>654</v>
      </c>
      <c r="H100" s="61">
        <v>3890000</v>
      </c>
      <c r="I100" s="25">
        <v>0</v>
      </c>
      <c r="J100" s="26">
        <f t="shared" si="0"/>
        <v>3890000</v>
      </c>
    </row>
    <row r="101" spans="1:10" ht="19.5" customHeight="1">
      <c r="A101" s="153"/>
      <c r="B101" s="154"/>
      <c r="C101" s="155"/>
      <c r="D101" s="155"/>
      <c r="E101" s="156"/>
      <c r="F101" s="156"/>
      <c r="G101" s="180"/>
      <c r="H101" s="181"/>
      <c r="I101" s="158"/>
      <c r="J101" s="159"/>
    </row>
    <row r="102" spans="1:10" ht="24.75" customHeight="1">
      <c r="A102" s="368" t="s">
        <v>669</v>
      </c>
      <c r="B102" s="368"/>
      <c r="C102" s="368"/>
      <c r="D102" s="368"/>
      <c r="E102" s="368"/>
      <c r="F102" s="368"/>
      <c r="G102" s="368"/>
      <c r="H102" s="368"/>
      <c r="I102" s="368"/>
      <c r="J102" s="368"/>
    </row>
    <row r="103" spans="1:10" ht="59.25" customHeight="1">
      <c r="A103" s="24" t="s">
        <v>655</v>
      </c>
      <c r="B103" s="23" t="s">
        <v>557</v>
      </c>
      <c r="C103" s="56" t="s">
        <v>165</v>
      </c>
      <c r="D103" s="56" t="s">
        <v>166</v>
      </c>
      <c r="E103" s="58" t="s">
        <v>167</v>
      </c>
      <c r="F103" s="58" t="s">
        <v>168</v>
      </c>
      <c r="G103" s="60" t="s">
        <v>656</v>
      </c>
      <c r="H103" s="61">
        <v>2800000</v>
      </c>
      <c r="I103" s="25">
        <v>0</v>
      </c>
      <c r="J103" s="26">
        <f t="shared" si="0"/>
        <v>2800000</v>
      </c>
    </row>
    <row r="104" spans="1:10" ht="59.25" customHeight="1">
      <c r="A104" s="24" t="s">
        <v>657</v>
      </c>
      <c r="B104" s="23" t="s">
        <v>557</v>
      </c>
      <c r="C104" s="56" t="s">
        <v>165</v>
      </c>
      <c r="D104" s="56" t="s">
        <v>166</v>
      </c>
      <c r="E104" s="58" t="s">
        <v>167</v>
      </c>
      <c r="F104" s="58" t="s">
        <v>168</v>
      </c>
      <c r="G104" s="60" t="s">
        <v>644</v>
      </c>
      <c r="H104" s="61">
        <v>2100000</v>
      </c>
      <c r="I104" s="25">
        <v>0</v>
      </c>
      <c r="J104" s="26">
        <f t="shared" si="0"/>
        <v>2100000</v>
      </c>
    </row>
    <row r="105" spans="1:10" ht="62.25" customHeight="1">
      <c r="A105" s="24">
        <v>80</v>
      </c>
      <c r="B105" s="23" t="s">
        <v>292</v>
      </c>
      <c r="C105" s="58" t="s">
        <v>172</v>
      </c>
      <c r="D105" s="58" t="s">
        <v>580</v>
      </c>
      <c r="E105" s="58" t="s">
        <v>167</v>
      </c>
      <c r="F105" s="60" t="s">
        <v>327</v>
      </c>
      <c r="G105" s="60" t="s">
        <v>658</v>
      </c>
      <c r="H105" s="61">
        <v>891000</v>
      </c>
      <c r="I105" s="25">
        <v>0</v>
      </c>
      <c r="J105" s="26">
        <f t="shared" si="0"/>
        <v>891000</v>
      </c>
    </row>
    <row r="106" spans="1:10" ht="62.25" customHeight="1">
      <c r="A106" s="24">
        <v>81</v>
      </c>
      <c r="B106" s="36" t="s">
        <v>169</v>
      </c>
      <c r="C106" s="355" t="s">
        <v>165</v>
      </c>
      <c r="D106" s="355" t="s">
        <v>166</v>
      </c>
      <c r="E106" s="355" t="s">
        <v>167</v>
      </c>
      <c r="F106" s="62" t="s">
        <v>168</v>
      </c>
      <c r="G106" s="62" t="s">
        <v>323</v>
      </c>
      <c r="H106" s="63">
        <v>44264000</v>
      </c>
      <c r="I106" s="356">
        <v>0</v>
      </c>
      <c r="J106" s="357">
        <f>H106</f>
        <v>44264000</v>
      </c>
    </row>
    <row r="107" spans="1:10" ht="19.5" customHeight="1">
      <c r="A107" s="365" t="s">
        <v>951</v>
      </c>
      <c r="B107" s="366"/>
      <c r="C107" s="366"/>
      <c r="D107" s="366"/>
      <c r="E107" s="366"/>
      <c r="F107" s="366"/>
      <c r="G107" s="367"/>
      <c r="H107" s="29">
        <v>231205624.3</v>
      </c>
      <c r="I107" s="29">
        <f>SUM(I20:I105)</f>
        <v>0</v>
      </c>
      <c r="J107" s="29">
        <v>231205624.3</v>
      </c>
    </row>
    <row r="108" ht="42.75" customHeight="1">
      <c r="H108" s="151"/>
    </row>
    <row r="109" spans="8:10" ht="42.75" customHeight="1">
      <c r="H109" s="72"/>
      <c r="J109" s="358"/>
    </row>
    <row r="110" ht="42.75" customHeight="1">
      <c r="H110" s="152"/>
    </row>
    <row r="111" ht="19.5" customHeight="1">
      <c r="H111" s="100"/>
    </row>
    <row r="112" ht="14.25">
      <c r="G112" s="152"/>
    </row>
    <row r="114" ht="14.25">
      <c r="G114" s="54"/>
    </row>
  </sheetData>
  <sheetProtection/>
  <mergeCells count="14">
    <mergeCell ref="A107:G107"/>
    <mergeCell ref="A14:J14"/>
    <mergeCell ref="A24:J24"/>
    <mergeCell ref="A33:J33"/>
    <mergeCell ref="A42:J42"/>
    <mergeCell ref="A51:J51"/>
    <mergeCell ref="A62:J62"/>
    <mergeCell ref="A72:J72"/>
    <mergeCell ref="A82:J82"/>
    <mergeCell ref="A92:J92"/>
    <mergeCell ref="A102:J102"/>
    <mergeCell ref="A1:J1"/>
    <mergeCell ref="A2:J2"/>
    <mergeCell ref="A3:J3"/>
  </mergeCells>
  <printOptions/>
  <pageMargins left="0" right="0" top="0.7480314960629921" bottom="0.7480314960629921" header="0.31496062992125984" footer="0.31496062992125984"/>
  <pageSetup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CC00CC"/>
  </sheetPr>
  <dimension ref="A1:F22"/>
  <sheetViews>
    <sheetView zoomScalePageLayoutView="0" workbookViewId="0" topLeftCell="A1">
      <selection activeCell="B12" sqref="B12"/>
    </sheetView>
  </sheetViews>
  <sheetFormatPr defaultColWidth="9.140625" defaultRowHeight="21.75"/>
  <cols>
    <col min="1" max="1" width="9.28125" style="74" customWidth="1"/>
    <col min="2" max="2" width="21.57421875" style="74" customWidth="1"/>
    <col min="3" max="3" width="22.8515625" style="74" customWidth="1"/>
    <col min="4" max="4" width="18.8515625" style="74" customWidth="1"/>
    <col min="5" max="5" width="18.00390625" style="288" customWidth="1"/>
    <col min="6" max="6" width="15.421875" style="74" customWidth="1"/>
    <col min="7" max="16384" width="9.140625" style="74" customWidth="1"/>
  </cols>
  <sheetData>
    <row r="1" spans="1:5" ht="20.25">
      <c r="A1" s="362" t="s">
        <v>42</v>
      </c>
      <c r="B1" s="362"/>
      <c r="C1" s="362"/>
      <c r="D1" s="362"/>
      <c r="E1" s="362"/>
    </row>
    <row r="2" spans="1:5" ht="20.25">
      <c r="A2" s="362" t="s">
        <v>190</v>
      </c>
      <c r="B2" s="362"/>
      <c r="C2" s="362"/>
      <c r="D2" s="362"/>
      <c r="E2" s="362"/>
    </row>
    <row r="3" spans="1:5" ht="20.25">
      <c r="A3" s="362" t="s">
        <v>442</v>
      </c>
      <c r="B3" s="362"/>
      <c r="C3" s="362"/>
      <c r="D3" s="362"/>
      <c r="E3" s="362"/>
    </row>
    <row r="4" spans="1:6" ht="34.5" customHeight="1">
      <c r="A4" s="76" t="s">
        <v>692</v>
      </c>
      <c r="B4" s="3"/>
      <c r="C4" s="3"/>
      <c r="D4" s="3"/>
      <c r="E4" s="103" t="s">
        <v>445</v>
      </c>
      <c r="F4" s="103" t="s">
        <v>444</v>
      </c>
    </row>
    <row r="5" spans="1:5" ht="19.5" customHeight="1">
      <c r="A5" s="76"/>
      <c r="B5" s="3"/>
      <c r="C5" s="3"/>
      <c r="D5" s="3"/>
      <c r="E5" s="283"/>
    </row>
    <row r="6" spans="1:6" ht="20.25">
      <c r="A6" s="3"/>
      <c r="B6" s="3" t="s">
        <v>77</v>
      </c>
      <c r="C6" s="3"/>
      <c r="D6" s="3"/>
      <c r="E6" s="284">
        <v>376131.5930000002</v>
      </c>
      <c r="F6" s="284">
        <v>913929.0730000003</v>
      </c>
    </row>
    <row r="7" spans="1:6" ht="20.25">
      <c r="A7" s="3"/>
      <c r="B7" s="3" t="s">
        <v>78</v>
      </c>
      <c r="C7" s="3"/>
      <c r="D7" s="3"/>
      <c r="E7" s="284">
        <v>6059388.49</v>
      </c>
      <c r="F7" s="284">
        <v>6577344</v>
      </c>
    </row>
    <row r="8" spans="1:6" ht="20.25">
      <c r="A8" s="3"/>
      <c r="B8" s="3" t="s">
        <v>79</v>
      </c>
      <c r="C8" s="3"/>
      <c r="D8" s="3"/>
      <c r="E8" s="285">
        <v>0</v>
      </c>
      <c r="F8" s="284">
        <v>4040238</v>
      </c>
    </row>
    <row r="9" spans="1:6" ht="20.25">
      <c r="A9" s="3"/>
      <c r="B9" s="3" t="s">
        <v>417</v>
      </c>
      <c r="C9" s="3"/>
      <c r="D9" s="3"/>
      <c r="E9" s="285">
        <v>0</v>
      </c>
      <c r="F9" s="284">
        <v>2419.77</v>
      </c>
    </row>
    <row r="10" spans="1:6" ht="20.25">
      <c r="A10" s="3"/>
      <c r="B10" s="3" t="s">
        <v>58</v>
      </c>
      <c r="E10" s="286">
        <v>0</v>
      </c>
      <c r="F10" s="5">
        <v>701585.21</v>
      </c>
    </row>
    <row r="11" spans="1:6" ht="20.25">
      <c r="A11" s="3"/>
      <c r="B11" s="3" t="s">
        <v>670</v>
      </c>
      <c r="E11" s="5">
        <v>755263.16</v>
      </c>
      <c r="F11" s="5">
        <v>0</v>
      </c>
    </row>
    <row r="12" spans="1:6" ht="21">
      <c r="A12" s="3"/>
      <c r="B12" s="3" t="s">
        <v>671</v>
      </c>
      <c r="E12" s="274">
        <v>456528.31</v>
      </c>
      <c r="F12" s="274">
        <v>0</v>
      </c>
    </row>
    <row r="13" spans="1:6" ht="21">
      <c r="A13" s="363" t="s">
        <v>23</v>
      </c>
      <c r="B13" s="363"/>
      <c r="C13" s="363"/>
      <c r="D13" s="363"/>
      <c r="E13" s="290">
        <f>SUM(E6:E12)</f>
        <v>7647311.553</v>
      </c>
      <c r="F13" s="290">
        <f>SUM(F6:F12)</f>
        <v>12235516.053</v>
      </c>
    </row>
    <row r="14" spans="1:5" ht="20.25">
      <c r="A14" s="3"/>
      <c r="B14" s="3"/>
      <c r="C14" s="3"/>
      <c r="D14" s="3"/>
      <c r="E14" s="289"/>
    </row>
    <row r="15" spans="1:6" ht="20.25">
      <c r="A15" s="76" t="s">
        <v>693</v>
      </c>
      <c r="B15" s="101"/>
      <c r="C15" s="101"/>
      <c r="D15" s="101"/>
      <c r="E15" s="278" t="s">
        <v>445</v>
      </c>
      <c r="F15" s="75" t="s">
        <v>444</v>
      </c>
    </row>
    <row r="16" spans="1:6" ht="21">
      <c r="A16" s="3"/>
      <c r="B16" s="101"/>
      <c r="C16" s="101"/>
      <c r="D16" s="101"/>
      <c r="E16" s="280">
        <v>0</v>
      </c>
      <c r="F16" s="281">
        <v>2058247.53</v>
      </c>
    </row>
    <row r="17" spans="1:6" ht="21">
      <c r="A17" s="3"/>
      <c r="B17" s="363" t="s">
        <v>23</v>
      </c>
      <c r="C17" s="363"/>
      <c r="D17" s="363"/>
      <c r="E17" s="279">
        <v>0</v>
      </c>
      <c r="F17" s="276">
        <f>SUM(F16)</f>
        <v>2058247.53</v>
      </c>
    </row>
    <row r="18" spans="1:5" ht="20.25">
      <c r="A18" s="3"/>
      <c r="B18" s="3"/>
      <c r="C18" s="3"/>
      <c r="D18" s="3"/>
      <c r="E18" s="287"/>
    </row>
    <row r="19" spans="1:5" ht="20.25">
      <c r="A19" s="3"/>
      <c r="B19" s="3"/>
      <c r="C19" s="3"/>
      <c r="D19" s="3"/>
      <c r="E19" s="287"/>
    </row>
    <row r="20" spans="1:5" ht="20.25">
      <c r="A20" s="3"/>
      <c r="B20" s="3"/>
      <c r="C20" s="3"/>
      <c r="D20" s="3"/>
      <c r="E20" s="287"/>
    </row>
    <row r="21" spans="1:5" ht="20.25">
      <c r="A21" s="3"/>
      <c r="B21" s="3"/>
      <c r="C21" s="3"/>
      <c r="D21" s="3"/>
      <c r="E21" s="287"/>
    </row>
    <row r="22" spans="1:5" ht="20.25">
      <c r="A22" s="3"/>
      <c r="B22" s="3"/>
      <c r="C22" s="3"/>
      <c r="D22" s="3"/>
      <c r="E22" s="287"/>
    </row>
  </sheetData>
  <sheetProtection/>
  <mergeCells count="5">
    <mergeCell ref="A1:E1"/>
    <mergeCell ref="A2:E2"/>
    <mergeCell ref="A3:E3"/>
    <mergeCell ref="A13:D13"/>
    <mergeCell ref="B17:D17"/>
  </mergeCells>
  <printOptions/>
  <pageMargins left="0.5905511811023623" right="0.03937007874015748" top="0.5905511811023623" bottom="0.3937007874015748" header="0.5118110236220472" footer="0.511811023622047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CC00CC"/>
  </sheetPr>
  <dimension ref="B1:P32"/>
  <sheetViews>
    <sheetView zoomScalePageLayoutView="0" workbookViewId="0" topLeftCell="A16">
      <selection activeCell="B19" sqref="B19"/>
    </sheetView>
  </sheetViews>
  <sheetFormatPr defaultColWidth="9.140625" defaultRowHeight="21.75"/>
  <cols>
    <col min="1" max="1" width="3.28125" style="8" customWidth="1"/>
    <col min="2" max="2" width="18.28125" style="8" customWidth="1"/>
    <col min="3" max="3" width="16.7109375" style="8" customWidth="1"/>
    <col min="4" max="4" width="15.00390625" style="6" customWidth="1"/>
    <col min="5" max="5" width="8.28125" style="10" customWidth="1"/>
    <col min="6" max="6" width="10.421875" style="8" customWidth="1"/>
    <col min="7" max="7" width="14.140625" style="8" customWidth="1"/>
    <col min="8" max="8" width="14.28125" style="8" customWidth="1"/>
    <col min="9" max="16384" width="9.140625" style="8" customWidth="1"/>
  </cols>
  <sheetData>
    <row r="1" spans="2:16" ht="17.25">
      <c r="B1" s="370" t="s">
        <v>42</v>
      </c>
      <c r="C1" s="370"/>
      <c r="D1" s="370"/>
      <c r="E1" s="370"/>
      <c r="F1" s="370"/>
      <c r="G1" s="370"/>
      <c r="H1" s="370"/>
      <c r="I1" s="7"/>
      <c r="J1" s="7"/>
      <c r="K1" s="7"/>
      <c r="L1" s="7"/>
      <c r="M1" s="7"/>
      <c r="N1" s="7"/>
      <c r="O1" s="7"/>
      <c r="P1" s="7"/>
    </row>
    <row r="2" spans="2:16" ht="17.25">
      <c r="B2" s="370" t="s">
        <v>87</v>
      </c>
      <c r="C2" s="370"/>
      <c r="D2" s="370"/>
      <c r="E2" s="370"/>
      <c r="F2" s="370"/>
      <c r="G2" s="370"/>
      <c r="H2" s="370"/>
      <c r="I2" s="7"/>
      <c r="J2" s="7"/>
      <c r="K2" s="7"/>
      <c r="L2" s="7"/>
      <c r="M2" s="7"/>
      <c r="N2" s="7"/>
      <c r="O2" s="7"/>
      <c r="P2" s="7"/>
    </row>
    <row r="3" spans="2:16" ht="17.25">
      <c r="B3" s="370" t="s">
        <v>442</v>
      </c>
      <c r="C3" s="370"/>
      <c r="D3" s="370"/>
      <c r="E3" s="370"/>
      <c r="F3" s="370"/>
      <c r="G3" s="370"/>
      <c r="H3" s="370"/>
      <c r="I3" s="7"/>
      <c r="J3" s="7"/>
      <c r="K3" s="7"/>
      <c r="L3" s="7"/>
      <c r="M3" s="7"/>
      <c r="N3" s="7"/>
      <c r="O3" s="7"/>
      <c r="P3" s="7"/>
    </row>
    <row r="4" ht="17.25">
      <c r="B4" s="9" t="s">
        <v>694</v>
      </c>
    </row>
    <row r="5" ht="17.25">
      <c r="B5" s="9" t="s">
        <v>447</v>
      </c>
    </row>
    <row r="6" spans="2:8" ht="17.25">
      <c r="B6" s="374" t="s">
        <v>95</v>
      </c>
      <c r="C6" s="374" t="s">
        <v>96</v>
      </c>
      <c r="D6" s="372" t="s">
        <v>102</v>
      </c>
      <c r="E6" s="376" t="s">
        <v>97</v>
      </c>
      <c r="F6" s="377"/>
      <c r="G6" s="372" t="s">
        <v>100</v>
      </c>
      <c r="H6" s="374" t="s">
        <v>101</v>
      </c>
    </row>
    <row r="7" spans="2:8" ht="17.25">
      <c r="B7" s="375"/>
      <c r="C7" s="375"/>
      <c r="D7" s="373"/>
      <c r="E7" s="11" t="s">
        <v>98</v>
      </c>
      <c r="F7" s="11" t="s">
        <v>99</v>
      </c>
      <c r="G7" s="373"/>
      <c r="H7" s="375"/>
    </row>
    <row r="8" spans="2:8" ht="17.25">
      <c r="B8" s="14" t="s">
        <v>697</v>
      </c>
      <c r="C8" s="291" t="s">
        <v>699</v>
      </c>
      <c r="D8" s="13">
        <v>190000000</v>
      </c>
      <c r="E8" s="14" t="s">
        <v>103</v>
      </c>
      <c r="F8" s="19" t="s">
        <v>134</v>
      </c>
      <c r="G8" s="292">
        <v>170999100</v>
      </c>
      <c r="H8" s="14" t="s">
        <v>703</v>
      </c>
    </row>
    <row r="9" spans="2:8" ht="17.25">
      <c r="B9" s="14" t="s">
        <v>698</v>
      </c>
      <c r="C9" s="291" t="s">
        <v>700</v>
      </c>
      <c r="D9" s="13"/>
      <c r="E9" s="14"/>
      <c r="F9" s="15"/>
      <c r="G9" s="13"/>
      <c r="H9" s="14" t="s">
        <v>705</v>
      </c>
    </row>
    <row r="10" spans="2:8" ht="17.25">
      <c r="B10" s="14" t="s">
        <v>135</v>
      </c>
      <c r="C10" s="291" t="s">
        <v>701</v>
      </c>
      <c r="D10" s="13"/>
      <c r="E10" s="14"/>
      <c r="F10" s="12"/>
      <c r="G10" s="12"/>
      <c r="H10" s="14" t="s">
        <v>704</v>
      </c>
    </row>
    <row r="11" spans="2:8" ht="17.25">
      <c r="B11" s="12"/>
      <c r="C11" s="12" t="s">
        <v>702</v>
      </c>
      <c r="D11" s="13"/>
      <c r="E11" s="14"/>
      <c r="F11" s="12"/>
      <c r="G11" s="12"/>
      <c r="H11" s="12"/>
    </row>
    <row r="12" spans="2:8" ht="17.25">
      <c r="B12" s="12"/>
      <c r="D12" s="13"/>
      <c r="E12" s="14"/>
      <c r="F12" s="12"/>
      <c r="G12" s="12"/>
      <c r="H12" s="12"/>
    </row>
    <row r="13" spans="2:8" ht="17.25">
      <c r="B13" s="12"/>
      <c r="C13" s="12"/>
      <c r="D13" s="13"/>
      <c r="E13" s="14"/>
      <c r="F13" s="12"/>
      <c r="G13" s="12"/>
      <c r="H13" s="12"/>
    </row>
    <row r="14" spans="2:8" ht="17.25">
      <c r="B14" s="12"/>
      <c r="C14" s="12"/>
      <c r="D14" s="13"/>
      <c r="E14" s="14"/>
      <c r="F14" s="12"/>
      <c r="G14" s="12"/>
      <c r="H14" s="12"/>
    </row>
    <row r="15" spans="2:8" ht="17.25">
      <c r="B15" s="12"/>
      <c r="C15" s="12"/>
      <c r="D15" s="13"/>
      <c r="E15" s="14"/>
      <c r="F15" s="12"/>
      <c r="G15" s="12"/>
      <c r="H15" s="12"/>
    </row>
    <row r="16" spans="2:8" ht="17.25">
      <c r="B16" s="12"/>
      <c r="C16" s="12"/>
      <c r="D16" s="13"/>
      <c r="E16" s="14"/>
      <c r="F16" s="12"/>
      <c r="G16" s="12"/>
      <c r="H16" s="12"/>
    </row>
    <row r="17" spans="2:9" ht="18" thickBot="1">
      <c r="B17" s="371" t="s">
        <v>23</v>
      </c>
      <c r="C17" s="371"/>
      <c r="D17" s="293">
        <f>SUM(D8:D16)</f>
        <v>190000000</v>
      </c>
      <c r="E17" s="16"/>
      <c r="F17" s="17"/>
      <c r="G17" s="115">
        <f>SUM(G8:G16)</f>
        <v>170999100</v>
      </c>
      <c r="H17" s="17"/>
      <c r="I17" s="18"/>
    </row>
    <row r="18" ht="18" thickTop="1"/>
    <row r="19" ht="17.25">
      <c r="B19" s="9" t="s">
        <v>694</v>
      </c>
    </row>
    <row r="20" ht="17.25">
      <c r="B20" s="9" t="s">
        <v>448</v>
      </c>
    </row>
    <row r="21" spans="2:8" ht="17.25">
      <c r="B21" s="374" t="s">
        <v>95</v>
      </c>
      <c r="C21" s="374" t="s">
        <v>96</v>
      </c>
      <c r="D21" s="372" t="s">
        <v>102</v>
      </c>
      <c r="E21" s="376" t="s">
        <v>97</v>
      </c>
      <c r="F21" s="377"/>
      <c r="G21" s="372" t="s">
        <v>100</v>
      </c>
      <c r="H21" s="374" t="s">
        <v>101</v>
      </c>
    </row>
    <row r="22" spans="2:8" ht="17.25">
      <c r="B22" s="375"/>
      <c r="C22" s="375"/>
      <c r="D22" s="373"/>
      <c r="E22" s="11" t="s">
        <v>98</v>
      </c>
      <c r="F22" s="11" t="s">
        <v>99</v>
      </c>
      <c r="G22" s="373"/>
      <c r="H22" s="375"/>
    </row>
    <row r="23" spans="2:8" ht="17.25">
      <c r="B23" s="14" t="s">
        <v>697</v>
      </c>
      <c r="C23" s="291" t="s">
        <v>699</v>
      </c>
      <c r="D23" s="13">
        <v>190000000</v>
      </c>
      <c r="E23" s="14" t="s">
        <v>103</v>
      </c>
      <c r="F23" s="19" t="s">
        <v>134</v>
      </c>
      <c r="G23" s="13">
        <v>190000000</v>
      </c>
      <c r="H23" s="14" t="s">
        <v>703</v>
      </c>
    </row>
    <row r="24" spans="2:8" ht="17.25">
      <c r="B24" s="14" t="s">
        <v>698</v>
      </c>
      <c r="C24" s="291" t="s">
        <v>700</v>
      </c>
      <c r="D24" s="13"/>
      <c r="E24" s="14"/>
      <c r="F24" s="15"/>
      <c r="G24" s="13"/>
      <c r="H24" s="14" t="s">
        <v>705</v>
      </c>
    </row>
    <row r="25" spans="2:8" ht="17.25">
      <c r="B25" s="14" t="s">
        <v>135</v>
      </c>
      <c r="C25" s="291" t="s">
        <v>701</v>
      </c>
      <c r="D25" s="13"/>
      <c r="E25" s="14"/>
      <c r="F25" s="12"/>
      <c r="G25" s="12"/>
      <c r="H25" s="14" t="s">
        <v>704</v>
      </c>
    </row>
    <row r="26" spans="2:8" ht="17.25">
      <c r="B26" s="12"/>
      <c r="C26" s="12" t="s">
        <v>702</v>
      </c>
      <c r="D26" s="13"/>
      <c r="E26" s="14"/>
      <c r="F26" s="12"/>
      <c r="G26" s="12"/>
      <c r="H26" s="12"/>
    </row>
    <row r="27" spans="2:8" ht="17.25">
      <c r="B27" s="12"/>
      <c r="D27" s="13"/>
      <c r="E27" s="14"/>
      <c r="F27" s="12"/>
      <c r="G27" s="12"/>
      <c r="H27" s="12"/>
    </row>
    <row r="28" spans="2:8" ht="17.25">
      <c r="B28" s="12"/>
      <c r="C28" s="12"/>
      <c r="D28" s="13"/>
      <c r="E28" s="14"/>
      <c r="F28" s="12"/>
      <c r="G28" s="12"/>
      <c r="H28" s="12"/>
    </row>
    <row r="29" spans="2:8" ht="17.25">
      <c r="B29" s="12"/>
      <c r="C29" s="12"/>
      <c r="D29" s="13"/>
      <c r="E29" s="14"/>
      <c r="F29" s="12"/>
      <c r="G29" s="12"/>
      <c r="H29" s="12"/>
    </row>
    <row r="30" spans="2:8" ht="17.25">
      <c r="B30" s="12"/>
      <c r="C30" s="12"/>
      <c r="D30" s="13"/>
      <c r="E30" s="14"/>
      <c r="F30" s="12"/>
      <c r="G30" s="12"/>
      <c r="H30" s="12"/>
    </row>
    <row r="31" spans="2:8" ht="17.25">
      <c r="B31" s="12"/>
      <c r="C31" s="12"/>
      <c r="D31" s="13"/>
      <c r="E31" s="14"/>
      <c r="F31" s="12"/>
      <c r="G31" s="12"/>
      <c r="H31" s="12"/>
    </row>
    <row r="32" spans="2:9" ht="18" thickBot="1">
      <c r="B32" s="371" t="s">
        <v>23</v>
      </c>
      <c r="C32" s="371"/>
      <c r="D32" s="293">
        <f>SUM(D23:D31)</f>
        <v>190000000</v>
      </c>
      <c r="E32" s="16"/>
      <c r="F32" s="17"/>
      <c r="G32" s="115">
        <f>SUM(G23:G31)</f>
        <v>190000000</v>
      </c>
      <c r="H32" s="17"/>
      <c r="I32" s="18"/>
    </row>
    <row r="33" ht="18" thickTop="1"/>
  </sheetData>
  <sheetProtection/>
  <mergeCells count="17">
    <mergeCell ref="H21:H22"/>
    <mergeCell ref="B32:C32"/>
    <mergeCell ref="B21:B22"/>
    <mergeCell ref="C21:C22"/>
    <mergeCell ref="D21:D22"/>
    <mergeCell ref="E21:F21"/>
    <mergeCell ref="G21:G22"/>
    <mergeCell ref="B1:H1"/>
    <mergeCell ref="B2:H2"/>
    <mergeCell ref="B3:H3"/>
    <mergeCell ref="B17:C17"/>
    <mergeCell ref="D6:D7"/>
    <mergeCell ref="B6:B7"/>
    <mergeCell ref="C6:C7"/>
    <mergeCell ref="E6:F6"/>
    <mergeCell ref="H6:H7"/>
    <mergeCell ref="G6:G7"/>
  </mergeCells>
  <printOptions/>
  <pageMargins left="0" right="0" top="0.35433070866141736" bottom="0" header="0.31496062992125984" footer="0.31496062992125984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66"/>
  </sheetPr>
  <dimension ref="A1:L81"/>
  <sheetViews>
    <sheetView zoomScalePageLayoutView="0" workbookViewId="0" topLeftCell="A7">
      <selection activeCell="B22" sqref="B22"/>
    </sheetView>
  </sheetViews>
  <sheetFormatPr defaultColWidth="9.140625" defaultRowHeight="21.75"/>
  <cols>
    <col min="1" max="1" width="4.140625" style="110" customWidth="1"/>
    <col min="2" max="2" width="40.00390625" style="110" customWidth="1"/>
    <col min="3" max="3" width="13.28125" style="110" customWidth="1"/>
    <col min="4" max="4" width="14.421875" style="110" customWidth="1"/>
    <col min="5" max="5" width="14.7109375" style="110" customWidth="1"/>
    <col min="6" max="6" width="14.57421875" style="110" customWidth="1"/>
    <col min="7" max="7" width="15.140625" style="110" customWidth="1"/>
    <col min="8" max="8" width="15.421875" style="8" customWidth="1"/>
    <col min="9" max="9" width="9.140625" style="8" customWidth="1"/>
    <col min="10" max="10" width="16.8515625" style="8" bestFit="1" customWidth="1"/>
    <col min="11" max="11" width="9.140625" style="8" customWidth="1"/>
    <col min="12" max="12" width="11.28125" style="8" bestFit="1" customWidth="1"/>
    <col min="13" max="16384" width="9.140625" style="8" customWidth="1"/>
  </cols>
  <sheetData>
    <row r="1" spans="1:8" s="76" customFormat="1" ht="24.75" customHeight="1">
      <c r="A1" s="362" t="s">
        <v>42</v>
      </c>
      <c r="B1" s="362"/>
      <c r="C1" s="362"/>
      <c r="D1" s="362"/>
      <c r="E1" s="362"/>
      <c r="F1" s="362"/>
      <c r="G1" s="362"/>
      <c r="H1" s="362"/>
    </row>
    <row r="2" spans="1:8" s="76" customFormat="1" ht="24.75" customHeight="1">
      <c r="A2" s="362" t="s">
        <v>87</v>
      </c>
      <c r="B2" s="362"/>
      <c r="C2" s="362"/>
      <c r="D2" s="362"/>
      <c r="E2" s="362"/>
      <c r="F2" s="362"/>
      <c r="G2" s="362"/>
      <c r="H2" s="362"/>
    </row>
    <row r="3" spans="1:8" s="76" customFormat="1" ht="24.75" customHeight="1">
      <c r="A3" s="362" t="s">
        <v>442</v>
      </c>
      <c r="B3" s="362"/>
      <c r="C3" s="362"/>
      <c r="D3" s="362"/>
      <c r="E3" s="362"/>
      <c r="F3" s="362"/>
      <c r="G3" s="362"/>
      <c r="H3" s="362"/>
    </row>
    <row r="4" spans="1:8" s="9" customFormat="1" ht="24.75" customHeight="1">
      <c r="A4" s="378" t="s">
        <v>695</v>
      </c>
      <c r="B4" s="378"/>
      <c r="C4" s="7"/>
      <c r="D4" s="7"/>
      <c r="E4" s="102"/>
      <c r="F4" s="102"/>
      <c r="G4" s="102"/>
      <c r="H4" s="102"/>
    </row>
    <row r="5" spans="1:8" s="9" customFormat="1" ht="17.25" customHeight="1">
      <c r="A5" s="7"/>
      <c r="B5" s="7"/>
      <c r="C5" s="125"/>
      <c r="D5" s="127" t="s">
        <v>445</v>
      </c>
      <c r="E5" s="126"/>
      <c r="F5" s="128"/>
      <c r="G5" s="127" t="s">
        <v>444</v>
      </c>
      <c r="H5" s="129"/>
    </row>
    <row r="6" spans="1:8" ht="24.75" customHeight="1">
      <c r="A6" s="104" t="s">
        <v>672</v>
      </c>
      <c r="B6" s="105"/>
      <c r="C6" s="182"/>
      <c r="D6" s="183"/>
      <c r="E6" s="184">
        <v>383077394.16</v>
      </c>
      <c r="F6" s="182"/>
      <c r="G6" s="183"/>
      <c r="H6" s="184">
        <v>377162096.31</v>
      </c>
    </row>
    <row r="7" spans="1:8" ht="21" customHeight="1">
      <c r="A7" s="106"/>
      <c r="B7" s="107" t="s">
        <v>19</v>
      </c>
      <c r="C7" s="185">
        <v>93745355.7099998</v>
      </c>
      <c r="D7" s="42"/>
      <c r="E7" s="186"/>
      <c r="F7" s="185">
        <v>114008149.08</v>
      </c>
      <c r="G7" s="42"/>
      <c r="H7" s="186"/>
    </row>
    <row r="8" spans="1:10" ht="21" customHeight="1">
      <c r="A8" s="106"/>
      <c r="B8" s="108" t="s">
        <v>136</v>
      </c>
      <c r="C8" s="192">
        <v>23436338.93</v>
      </c>
      <c r="D8" s="120"/>
      <c r="E8" s="186"/>
      <c r="F8" s="192">
        <v>28502037.27</v>
      </c>
      <c r="G8" s="120"/>
      <c r="H8" s="186"/>
      <c r="J8" s="6"/>
    </row>
    <row r="9" spans="1:10" ht="21" customHeight="1">
      <c r="A9" s="106"/>
      <c r="B9" s="108" t="s">
        <v>449</v>
      </c>
      <c r="C9" s="111"/>
      <c r="D9" s="120"/>
      <c r="E9" s="186"/>
      <c r="F9" s="111"/>
      <c r="G9" s="120"/>
      <c r="H9" s="186"/>
      <c r="J9" s="6"/>
    </row>
    <row r="10" spans="1:10" ht="21" customHeight="1">
      <c r="A10" s="109" t="s">
        <v>46</v>
      </c>
      <c r="B10" s="107" t="s">
        <v>47</v>
      </c>
      <c r="C10" s="111"/>
      <c r="D10" s="188">
        <f>C7-C8</f>
        <v>70309016.7799998</v>
      </c>
      <c r="E10" s="107"/>
      <c r="F10" s="111"/>
      <c r="G10" s="120">
        <f>F7-F8</f>
        <v>85506111.81</v>
      </c>
      <c r="H10" s="107"/>
      <c r="J10" s="110"/>
    </row>
    <row r="11" spans="1:10" ht="21.75" customHeight="1">
      <c r="A11" s="111"/>
      <c r="B11" s="107" t="s">
        <v>24</v>
      </c>
      <c r="C11" s="111"/>
      <c r="D11" s="120">
        <v>3203805.1</v>
      </c>
      <c r="E11" s="186"/>
      <c r="F11" s="111"/>
      <c r="G11" s="120">
        <v>10997253.799999997</v>
      </c>
      <c r="H11" s="186"/>
      <c r="J11" s="6"/>
    </row>
    <row r="12" spans="1:10" ht="21.75" customHeight="1">
      <c r="A12" s="106"/>
      <c r="B12" s="107" t="s">
        <v>0</v>
      </c>
      <c r="C12" s="18"/>
      <c r="D12" s="120">
        <v>1135581.64</v>
      </c>
      <c r="E12" s="189"/>
      <c r="F12" s="18"/>
      <c r="G12" s="120">
        <v>1379432.2400000002</v>
      </c>
      <c r="H12" s="189"/>
      <c r="J12" s="110"/>
    </row>
    <row r="13" spans="1:10" ht="21.75" customHeight="1">
      <c r="A13" s="106" t="s">
        <v>130</v>
      </c>
      <c r="B13" s="112" t="s">
        <v>131</v>
      </c>
      <c r="C13" s="18"/>
      <c r="D13" s="194">
        <v>180226598</v>
      </c>
      <c r="E13" s="195">
        <f>D10+D11+D12-D13</f>
        <v>-105578194.48000021</v>
      </c>
      <c r="F13" s="18"/>
      <c r="G13" s="194">
        <v>91967500</v>
      </c>
      <c r="H13" s="195">
        <f>G10+G11+G12-G13</f>
        <v>5915297.849999994</v>
      </c>
      <c r="I13" s="113"/>
      <c r="J13" s="110"/>
    </row>
    <row r="14" spans="1:10" ht="22.5" customHeight="1" thickBot="1">
      <c r="A14" s="109" t="s">
        <v>673</v>
      </c>
      <c r="B14" s="114"/>
      <c r="C14" s="111"/>
      <c r="D14" s="120"/>
      <c r="E14" s="193">
        <f>SUM(E6:E13)</f>
        <v>277499199.6799998</v>
      </c>
      <c r="F14" s="111"/>
      <c r="G14" s="120"/>
      <c r="H14" s="193">
        <f>SUM(H6:H13)</f>
        <v>383077394.15999997</v>
      </c>
      <c r="J14" s="110"/>
    </row>
    <row r="15" spans="1:10" ht="18" customHeight="1" thickTop="1">
      <c r="A15" s="116"/>
      <c r="B15" s="117"/>
      <c r="C15" s="187"/>
      <c r="D15" s="190"/>
      <c r="E15" s="191"/>
      <c r="F15" s="187"/>
      <c r="G15" s="190"/>
      <c r="H15" s="191"/>
      <c r="J15" s="110"/>
    </row>
    <row r="16" spans="1:8" ht="24.75" customHeight="1">
      <c r="A16" s="118" t="s">
        <v>674</v>
      </c>
      <c r="B16" s="118"/>
      <c r="C16" s="118"/>
      <c r="D16" s="130" t="s">
        <v>445</v>
      </c>
      <c r="G16" s="130" t="s">
        <v>444</v>
      </c>
      <c r="H16" s="6"/>
    </row>
    <row r="17" spans="2:8" ht="21.75" customHeight="1">
      <c r="B17" s="110" t="s">
        <v>61</v>
      </c>
      <c r="D17" s="110">
        <v>121325092.74</v>
      </c>
      <c r="E17" s="120"/>
      <c r="F17" s="120"/>
      <c r="G17" s="110">
        <v>112774480.92999999</v>
      </c>
      <c r="H17" s="110"/>
    </row>
    <row r="18" spans="2:10" ht="23.25" customHeight="1">
      <c r="B18" s="110" t="s">
        <v>675</v>
      </c>
      <c r="D18" s="110">
        <f>E14-D17</f>
        <v>156174106.93999982</v>
      </c>
      <c r="G18" s="110">
        <v>270302913.23</v>
      </c>
      <c r="H18" s="110"/>
      <c r="J18" s="110"/>
    </row>
    <row r="19" spans="4:10" ht="24" customHeight="1" thickBot="1">
      <c r="D19" s="119">
        <f>SUM(D17:D18)</f>
        <v>277499199.6799998</v>
      </c>
      <c r="G19" s="119">
        <f>SUM(G17:G18)</f>
        <v>383077394.16</v>
      </c>
      <c r="H19" s="120"/>
      <c r="J19" s="110"/>
    </row>
    <row r="20" spans="8:12" ht="24" customHeight="1" thickTop="1">
      <c r="H20" s="120"/>
      <c r="J20" s="110"/>
      <c r="L20" s="8" t="s">
        <v>60</v>
      </c>
    </row>
    <row r="21" spans="8:10" ht="21" customHeight="1">
      <c r="H21" s="120"/>
      <c r="J21" s="110"/>
    </row>
    <row r="22" ht="25.5" customHeight="1">
      <c r="H22" s="120"/>
    </row>
    <row r="23" ht="21.75" customHeight="1">
      <c r="H23" s="120"/>
    </row>
    <row r="24" ht="21.75" customHeight="1">
      <c r="H24" s="120"/>
    </row>
    <row r="25" spans="2:8" ht="21.75" customHeight="1">
      <c r="B25" s="118"/>
      <c r="C25" s="118"/>
      <c r="D25" s="118"/>
      <c r="H25" s="120"/>
    </row>
    <row r="26" ht="21.75" customHeight="1">
      <c r="H26" s="6"/>
    </row>
    <row r="27" spans="8:10" ht="26.25" customHeight="1">
      <c r="H27" s="6"/>
      <c r="J27" s="6"/>
    </row>
    <row r="28" spans="8:10" ht="17.25">
      <c r="H28" s="110"/>
      <c r="J28" s="121"/>
    </row>
    <row r="30" ht="17.25">
      <c r="A30" s="122"/>
    </row>
    <row r="31" ht="17.25">
      <c r="H31" s="6"/>
    </row>
    <row r="32" ht="17.25">
      <c r="H32" s="6"/>
    </row>
    <row r="33" ht="17.25">
      <c r="H33" s="123"/>
    </row>
    <row r="34" spans="2:8" ht="17.25">
      <c r="B34" s="8"/>
      <c r="C34" s="8"/>
      <c r="D34" s="8"/>
      <c r="E34" s="8"/>
      <c r="F34" s="8"/>
      <c r="G34" s="8"/>
      <c r="H34" s="6"/>
    </row>
    <row r="35" ht="17.25">
      <c r="H35" s="123"/>
    </row>
    <row r="36" spans="1:8" ht="17.25">
      <c r="A36" s="8"/>
      <c r="H36" s="42"/>
    </row>
    <row r="38" ht="17.25">
      <c r="H38" s="124"/>
    </row>
    <row r="64" ht="17.25">
      <c r="B64" s="110" t="s">
        <v>14</v>
      </c>
    </row>
    <row r="65" ht="17.25">
      <c r="B65" s="110" t="s">
        <v>3</v>
      </c>
    </row>
    <row r="66" ht="17.25">
      <c r="B66" s="110" t="s">
        <v>4</v>
      </c>
    </row>
    <row r="67" ht="17.25">
      <c r="B67" s="110" t="s">
        <v>5</v>
      </c>
    </row>
    <row r="68" ht="17.25">
      <c r="B68" s="110" t="s">
        <v>6</v>
      </c>
    </row>
    <row r="69" ht="17.25">
      <c r="B69" s="110" t="s">
        <v>7</v>
      </c>
    </row>
    <row r="70" ht="17.25">
      <c r="B70" s="110" t="s">
        <v>12</v>
      </c>
    </row>
    <row r="71" ht="17.25">
      <c r="B71" s="110" t="s">
        <v>7</v>
      </c>
    </row>
    <row r="72" ht="17.25">
      <c r="B72" s="110" t="s">
        <v>8</v>
      </c>
    </row>
    <row r="73" ht="17.25">
      <c r="B73" s="110" t="s">
        <v>9</v>
      </c>
    </row>
    <row r="74" ht="17.25">
      <c r="B74" s="110" t="s">
        <v>10</v>
      </c>
    </row>
    <row r="75" ht="17.25">
      <c r="B75" s="110" t="s">
        <v>11</v>
      </c>
    </row>
    <row r="76" ht="17.25">
      <c r="B76" s="110" t="s">
        <v>15</v>
      </c>
    </row>
    <row r="77" ht="17.25">
      <c r="B77" s="110" t="s">
        <v>18</v>
      </c>
    </row>
    <row r="78" ht="17.25">
      <c r="B78" s="110" t="s">
        <v>17</v>
      </c>
    </row>
    <row r="79" ht="17.25">
      <c r="B79" s="110" t="s">
        <v>16</v>
      </c>
    </row>
    <row r="80" ht="17.25">
      <c r="B80" s="110" t="s">
        <v>13</v>
      </c>
    </row>
    <row r="81" ht="17.25">
      <c r="B81" s="110" t="s">
        <v>2</v>
      </c>
    </row>
  </sheetData>
  <sheetProtection/>
  <mergeCells count="4">
    <mergeCell ref="A1:H1"/>
    <mergeCell ref="A2:H2"/>
    <mergeCell ref="A3:H3"/>
    <mergeCell ref="A4:B4"/>
  </mergeCells>
  <printOptions/>
  <pageMargins left="0.5905511811023623" right="0" top="0.7874015748031497" bottom="0.984251968503937" header="0.5118110236220472" footer="0.5118110236220472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 User</cp:lastModifiedBy>
  <cp:lastPrinted>2018-10-11T04:33:48Z</cp:lastPrinted>
  <dcterms:created xsi:type="dcterms:W3CDTF">2001-01-18T05:58:14Z</dcterms:created>
  <dcterms:modified xsi:type="dcterms:W3CDTF">2018-10-30T07:36:47Z</dcterms:modified>
  <cp:category/>
  <cp:version/>
  <cp:contentType/>
  <cp:contentStatus/>
</cp:coreProperties>
</file>